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<sst xmlns="http://schemas.openxmlformats.org/spreadsheetml/2006/main" count="718" uniqueCount="51">
  <si>
    <t>Adresse :</t>
  </si>
  <si>
    <t xml:space="preserve">Total </t>
  </si>
  <si>
    <t>Total</t>
  </si>
  <si>
    <t>N° matricule</t>
  </si>
  <si>
    <t>Plaque de</t>
  </si>
  <si>
    <t xml:space="preserve">Marque </t>
  </si>
  <si>
    <t>Km au 1.1</t>
  </si>
  <si>
    <t>Km au 31.12</t>
  </si>
  <si>
    <t>Kilomé-</t>
  </si>
  <si>
    <t>Pourcen-</t>
  </si>
  <si>
    <t>immatriculé</t>
  </si>
  <si>
    <t>selon permis</t>
  </si>
  <si>
    <t>contrôle</t>
  </si>
  <si>
    <t>ou lors de</t>
  </si>
  <si>
    <t>ou lors mise</t>
  </si>
  <si>
    <t>trage</t>
  </si>
  <si>
    <t>tage</t>
  </si>
  <si>
    <t>du</t>
  </si>
  <si>
    <t>au</t>
  </si>
  <si>
    <t>jours</t>
  </si>
  <si>
    <t>Montant</t>
  </si>
  <si>
    <t>de circulation</t>
  </si>
  <si>
    <t>l'immatric.</t>
  </si>
  <si>
    <t>hors circul.</t>
  </si>
  <si>
    <t>annuel</t>
  </si>
  <si>
    <r>
      <t xml:space="preserve">(J.M.A.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</si>
  <si>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1) = jour, mois, année</t>
  </si>
  <si>
    <t>Maison:</t>
  </si>
  <si>
    <t>Nombre de véhicules:</t>
  </si>
  <si>
    <t>(poids total dépassant 3,5 t)</t>
  </si>
  <si>
    <t xml:space="preserve">Totale: </t>
  </si>
  <si>
    <t>J'atteste que les données figurant dans la déclaration ci-dessus sont correctes et conformes aux dossiers. Je prends connaissance du fait qu'une fausse déclaration constitue une infraction au sens de l'art. 20, al. 1, LRPL.</t>
  </si>
  <si>
    <t>Date :</t>
  </si>
  <si>
    <t>Signature:</t>
  </si>
  <si>
    <t>Année civile</t>
  </si>
  <si>
    <t>(période fiscale)</t>
  </si>
  <si>
    <t>, faute de quoi la redevance pleine est due (art. 7, al. 2 et 3, ORPL).</t>
  </si>
  <si>
    <t>Déclaration pour une éventuelle perception subséquente pour véhicules de ligne d'un poids total de plus de 3,5 t jusqu'à 8,5 t au taux de 2200 fr.</t>
  </si>
  <si>
    <t>Km hors</t>
  </si>
  <si>
    <t xml:space="preserve">trafic de </t>
  </si>
  <si>
    <t>ligne</t>
  </si>
  <si>
    <t>Déclaration pour une éventuelle perception subséquente pour véhicules de ligne d'un poids total de plus de 26 t au taux de 5000 fr.</t>
  </si>
  <si>
    <t>Déclaration pour une éventuelle perception subséquente de la RPLF pour les véhicules                                                 utilisés en trafic de ligne (tableaux 2 à 5; art. 7 ORPL)</t>
  </si>
  <si>
    <t>Remarque: en font notamment partie les courses d'essai, les transports scolaires, ainsi que les parcours effectués en vue de</t>
  </si>
  <si>
    <t>l'entretien ou du contrôle du véhicule.</t>
  </si>
  <si>
    <t>Déclaration pour une éventuelle perception subséquente pour véhicules de ligne d'un poids total de plus de 8,5 t jusqu'à 19,5 t au taux de 3300 fr.</t>
  </si>
  <si>
    <t>Déclaration pour une éventuelle perception subséquente pour véhicules de ligne d'un poids total de plus de 19,5 t jusqu'à 26 t au taux de 4400 fr.</t>
  </si>
  <si>
    <t xml:space="preserve">La déclaration doit être déposée à l'Office fédéral de la douane et de la sécurité des frontières OFDF, Redevances sur la circulation, </t>
  </si>
  <si>
    <r>
      <t xml:space="preserve">3003 Berne, pour le </t>
    </r>
    <r>
      <rPr>
        <b/>
        <sz val="12"/>
        <rFont val="Arial"/>
        <family val="2"/>
      </rPr>
      <t>31 mars</t>
    </r>
  </si>
  <si>
    <t>N° de concession :</t>
  </si>
  <si>
    <t>Vers. 2022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</si>
</sst>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1">
    <font>
      <sz val="10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8" fontId="6" fillId="0" borderId="19" xfId="0" applyNumberFormat="1" applyFont="1" applyBorder="1" applyAlignment="1" applyProtection="1">
      <alignment horizontal="center"/>
      <protection/>
    </xf>
    <xf numFmtId="178" fontId="0" fillId="0" borderId="19" xfId="0" applyNumberForma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2" xfId="0" applyNumberFormat="1" applyBorder="1" applyAlignment="1" applyProtection="1">
      <alignment/>
      <protection locked="0"/>
    </xf>
    <xf numFmtId="176" fontId="0" fillId="0" borderId="27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77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76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37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0</xdr:rowOff>
    </xdr:from>
    <xdr:to>
      <xdr:col>8</xdr:col>
      <xdr:colOff>76200</xdr:colOff>
      <xdr:row>5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276225</xdr:colOff>
      <xdr:row>4</xdr:row>
      <xdr:rowOff>9525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428625</xdr:colOff>
      <xdr:row>4</xdr:row>
      <xdr:rowOff>9525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2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K49"/>
  <sheetViews>
    <sheetView showGridLines="0" showRowColHeaders="0" showZeros="0" tabSelected="1" zoomScalePageLayoutView="0" workbookViewId="0" topLeftCell="A1">
      <selection activeCell="F10" sqref="F10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13.8515625" style="1" customWidth="1"/>
    <col min="5" max="5" width="4.7109375" style="1" customWidth="1"/>
    <col min="6" max="6" width="12.140625" style="1" customWidth="1"/>
    <col min="7" max="7" width="11.421875" style="1" customWidth="1"/>
    <col min="8" max="8" width="7.8515625" style="1" customWidth="1"/>
    <col min="9" max="9" width="27.140625" style="1" customWidth="1"/>
    <col min="10" max="10" width="20.28125" style="1" customWidth="1"/>
    <col min="11" max="11" width="11.7109375" style="1" customWidth="1"/>
    <col min="12" max="16384" width="11.421875" style="1" customWidth="1"/>
  </cols>
  <sheetData>
    <row r="1" ht="6" customHeight="1"/>
    <row r="2" ht="10.5" customHeight="1"/>
    <row r="3" ht="10.5" customHeight="1"/>
    <row r="4" ht="10.5" customHeight="1">
      <c r="H4" s="77"/>
    </row>
    <row r="5" ht="10.5" customHeight="1">
      <c r="H5" s="78"/>
    </row>
    <row r="6" ht="10.5" customHeight="1">
      <c r="H6" s="79"/>
    </row>
    <row r="7" ht="10.5" customHeight="1"/>
    <row r="8" ht="10.5" customHeight="1"/>
    <row r="9" ht="10.5" customHeight="1">
      <c r="I9" s="2"/>
    </row>
    <row r="10" spans="4:10" ht="20.25">
      <c r="D10" s="3" t="s">
        <v>34</v>
      </c>
      <c r="E10" s="4"/>
      <c r="F10" s="5"/>
      <c r="J10" s="105" t="s">
        <v>50</v>
      </c>
    </row>
    <row r="11" ht="12.75">
      <c r="D11" s="1" t="s">
        <v>35</v>
      </c>
    </row>
    <row r="14" spans="2:11" s="3" customFormat="1" ht="45" customHeight="1">
      <c r="B14" s="108" t="s">
        <v>42</v>
      </c>
      <c r="C14" s="109"/>
      <c r="D14" s="109"/>
      <c r="E14" s="109"/>
      <c r="F14" s="109"/>
      <c r="G14" s="109"/>
      <c r="H14" s="109"/>
      <c r="I14" s="109"/>
      <c r="J14" s="109"/>
      <c r="K14" s="109"/>
    </row>
    <row r="15" spans="2:11" s="3" customFormat="1" ht="20.25" customHeight="1">
      <c r="B15" s="103" t="s">
        <v>43</v>
      </c>
      <c r="C15" s="102"/>
      <c r="D15" s="102"/>
      <c r="E15" s="102"/>
      <c r="F15" s="102"/>
      <c r="G15" s="102"/>
      <c r="H15" s="102"/>
      <c r="I15" s="102"/>
      <c r="J15" s="102"/>
      <c r="K15" s="102"/>
    </row>
    <row r="16" spans="2:11" s="3" customFormat="1" ht="20.25" customHeight="1">
      <c r="B16" s="104" t="s">
        <v>44</v>
      </c>
      <c r="C16" s="102"/>
      <c r="D16" s="102"/>
      <c r="E16" s="102"/>
      <c r="F16" s="102"/>
      <c r="G16" s="102"/>
      <c r="H16" s="102"/>
      <c r="I16" s="102"/>
      <c r="J16" s="102"/>
      <c r="K16" s="102"/>
    </row>
    <row r="17" spans="2:11" s="3" customFormat="1" ht="20.25" customHeight="1">
      <c r="B17" s="110" t="s">
        <v>47</v>
      </c>
      <c r="C17" s="111"/>
      <c r="D17" s="111"/>
      <c r="E17" s="111"/>
      <c r="F17" s="111"/>
      <c r="G17" s="111"/>
      <c r="H17" s="111"/>
      <c r="I17" s="111"/>
      <c r="J17" s="111"/>
      <c r="K17" s="111"/>
    </row>
    <row r="18" spans="2:11" s="3" customFormat="1" ht="20.25" customHeight="1">
      <c r="B18" s="112" t="s">
        <v>48</v>
      </c>
      <c r="C18" s="112"/>
      <c r="D18" s="112"/>
      <c r="E18" s="99" t="s">
        <v>36</v>
      </c>
      <c r="G18" s="99"/>
      <c r="H18" s="99"/>
      <c r="I18" s="99"/>
      <c r="J18" s="99"/>
      <c r="K18" s="100"/>
    </row>
    <row r="19" spans="2:11" ht="15" customHeight="1"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1" spans="2:10" ht="20.25">
      <c r="B21" s="6" t="s">
        <v>27</v>
      </c>
      <c r="D21" s="107"/>
      <c r="E21" s="107"/>
      <c r="F21" s="107"/>
      <c r="G21" s="107"/>
      <c r="H21" s="107"/>
      <c r="I21" s="107"/>
      <c r="J21" s="107"/>
    </row>
    <row r="22" spans="2:10" ht="20.25">
      <c r="B22" s="106" t="s">
        <v>49</v>
      </c>
      <c r="D22" s="107"/>
      <c r="E22" s="107"/>
      <c r="F22" s="107"/>
      <c r="G22" s="107"/>
      <c r="H22" s="107"/>
      <c r="I22" s="107"/>
      <c r="J22" s="107"/>
    </row>
    <row r="23" spans="2:10" ht="20.25">
      <c r="B23" s="6" t="s">
        <v>0</v>
      </c>
      <c r="D23" s="107"/>
      <c r="E23" s="107"/>
      <c r="F23" s="107"/>
      <c r="G23" s="107"/>
      <c r="H23" s="107"/>
      <c r="I23" s="107"/>
      <c r="J23" s="107"/>
    </row>
    <row r="24" ht="18">
      <c r="B24" s="6"/>
    </row>
    <row r="25" spans="2:11" ht="20.25">
      <c r="B25" s="6" t="s">
        <v>28</v>
      </c>
      <c r="E25" s="107"/>
      <c r="F25" s="107"/>
      <c r="G25" s="7"/>
      <c r="H25" s="8"/>
      <c r="I25" s="8" t="s">
        <v>30</v>
      </c>
      <c r="J25" s="81">
        <f>IF('über 3,5 - 8,5 t'!L209+'über 8,5 - 18 t'!L207+'über 18 - 26 t'!L215+'über 26 t'!L385&lt;10.01,0,'über 3,5 - 8,5 t'!L209+'über 8,5 - 18 t'!L207+'über 18 - 26 t'!L215+'über 26 t'!L385)</f>
        <v>0</v>
      </c>
      <c r="K25" s="80"/>
    </row>
    <row r="26" ht="15.75">
      <c r="B26" s="9" t="s">
        <v>29</v>
      </c>
    </row>
    <row r="27" ht="15.75">
      <c r="B27" s="9"/>
    </row>
    <row r="28" spans="2:11" ht="51" customHeight="1">
      <c r="B28" s="113" t="s">
        <v>31</v>
      </c>
      <c r="C28" s="113"/>
      <c r="D28" s="113"/>
      <c r="E28" s="113"/>
      <c r="F28" s="113"/>
      <c r="G28" s="113"/>
      <c r="H28" s="113"/>
      <c r="I28" s="113"/>
      <c r="J28" s="113"/>
      <c r="K28" s="114"/>
    </row>
    <row r="29" spans="2:3" ht="15" customHeight="1">
      <c r="B29" s="9"/>
      <c r="C29" s="10"/>
    </row>
    <row r="31" spans="2:10" ht="20.25">
      <c r="B31" s="6" t="s">
        <v>32</v>
      </c>
      <c r="C31" s="107"/>
      <c r="D31" s="107"/>
      <c r="G31" s="6" t="s">
        <v>33</v>
      </c>
      <c r="I31" s="115"/>
      <c r="J31" s="115"/>
    </row>
    <row r="32" spans="2:7" ht="18">
      <c r="B32" s="6"/>
      <c r="G32" s="6"/>
    </row>
    <row r="39" spans="2:7" ht="12.75">
      <c r="B39" s="11"/>
      <c r="E39" s="4"/>
      <c r="F39" s="4"/>
      <c r="G39" s="4"/>
    </row>
    <row r="42" ht="12.75" customHeight="1"/>
    <row r="49" spans="2:5" ht="18">
      <c r="B49" s="12"/>
      <c r="E49" s="6"/>
    </row>
  </sheetData>
  <sheetProtection password="C3DD" sheet="1" objects="1" scenarios="1"/>
  <mergeCells count="11">
    <mergeCell ref="C31:D31"/>
    <mergeCell ref="I31:J31"/>
    <mergeCell ref="B19:K19"/>
    <mergeCell ref="D21:J21"/>
    <mergeCell ref="D23:J23"/>
    <mergeCell ref="E25:F25"/>
    <mergeCell ref="D22:J22"/>
    <mergeCell ref="B14:K14"/>
    <mergeCell ref="B17:K17"/>
    <mergeCell ref="B18:D18"/>
    <mergeCell ref="B28:K28"/>
  </mergeCells>
  <printOptions/>
  <pageMargins left="0.787401574803149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210"/>
  <sheetViews>
    <sheetView showGridLines="0" showRowColHeaders="0" showZeros="0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5.140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 customHeight="1">
      <c r="A6" s="11" t="s">
        <v>37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38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39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40</v>
      </c>
      <c r="H10" s="35"/>
      <c r="I10" s="36" t="s">
        <v>25</v>
      </c>
      <c r="J10" s="37"/>
      <c r="K10" s="38"/>
      <c r="L10" s="39"/>
      <c r="M10" s="40"/>
    </row>
    <row r="11" spans="1:12" ht="12.75">
      <c r="A11" s="84"/>
      <c r="B11" s="85"/>
      <c r="C11" s="86"/>
      <c r="D11" s="87"/>
      <c r="E11" s="88"/>
      <c r="F11" s="89">
        <f>E11-D11</f>
        <v>0</v>
      </c>
      <c r="G11" s="88"/>
      <c r="H11" s="90">
        <f aca="true" t="shared" si="0" ref="H11:H35">IF(F11&gt;0,ROUNDUP(G11/F11,6),0)</f>
        <v>0</v>
      </c>
      <c r="I11" s="91"/>
      <c r="J11" s="92"/>
      <c r="K11" s="93">
        <f aca="true" t="shared" si="1" ref="K11:K35">IF(SUM(J11-I11+1)&gt;365,365,SUM(J11-I11+1))</f>
        <v>1</v>
      </c>
      <c r="L11" s="51">
        <f>ROUNDUP(K11*2200*H11/365*20,0)/20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35">E12-D12</f>
        <v>0</v>
      </c>
      <c r="G12" s="56"/>
      <c r="H12" s="58">
        <f t="shared" si="0"/>
        <v>0</v>
      </c>
      <c r="I12" s="59"/>
      <c r="J12" s="60"/>
      <c r="K12" s="94">
        <f t="shared" si="1"/>
        <v>1</v>
      </c>
      <c r="L12" s="61">
        <f>ROUNDUP(K12*2200*H12/365*20,0)/20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94">
        <f t="shared" si="1"/>
        <v>1</v>
      </c>
      <c r="L13" s="61">
        <f aca="true" t="shared" si="3" ref="L13:L34">ROUNDUP(K13*2200*H13/365*20,0)/20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94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t="shared" si="2"/>
        <v>0</v>
      </c>
      <c r="G15" s="56"/>
      <c r="H15" s="58">
        <f t="shared" si="0"/>
        <v>0</v>
      </c>
      <c r="I15" s="59"/>
      <c r="J15" s="60"/>
      <c r="K15" s="94">
        <f t="shared" si="1"/>
        <v>1</v>
      </c>
      <c r="L15" s="61">
        <f t="shared" si="3"/>
        <v>0</v>
      </c>
    </row>
    <row r="16" spans="1:12" ht="12.75">
      <c r="A16" s="41"/>
      <c r="B16" s="42"/>
      <c r="C16" s="43"/>
      <c r="D16" s="62"/>
      <c r="E16" s="45"/>
      <c r="F16" s="63">
        <f t="shared" si="2"/>
        <v>0</v>
      </c>
      <c r="G16" s="45"/>
      <c r="H16" s="47">
        <f t="shared" si="0"/>
        <v>0</v>
      </c>
      <c r="I16" s="48"/>
      <c r="J16" s="49"/>
      <c r="K16" s="94">
        <f t="shared" si="1"/>
        <v>1</v>
      </c>
      <c r="L16" s="61">
        <f t="shared" si="3"/>
        <v>0</v>
      </c>
    </row>
    <row r="17" spans="1:12" ht="12.75">
      <c r="A17" s="52"/>
      <c r="B17" s="53"/>
      <c r="C17" s="54"/>
      <c r="D17" s="55"/>
      <c r="E17" s="56"/>
      <c r="F17" s="57">
        <f t="shared" si="2"/>
        <v>0</v>
      </c>
      <c r="G17" s="56"/>
      <c r="H17" s="58">
        <f t="shared" si="0"/>
        <v>0</v>
      </c>
      <c r="I17" s="59"/>
      <c r="J17" s="60"/>
      <c r="K17" s="94">
        <f t="shared" si="1"/>
        <v>1</v>
      </c>
      <c r="L17" s="61">
        <f t="shared" si="3"/>
        <v>0</v>
      </c>
    </row>
    <row r="18" spans="1:12" ht="12.75">
      <c r="A18" s="52"/>
      <c r="B18" s="53"/>
      <c r="C18" s="54"/>
      <c r="D18" s="55"/>
      <c r="E18" s="56"/>
      <c r="F18" s="57">
        <f>E18-D18</f>
        <v>0</v>
      </c>
      <c r="G18" s="56"/>
      <c r="H18" s="58">
        <f>IF(F18&gt;0,ROUNDUP(G18/F18,6),0)</f>
        <v>0</v>
      </c>
      <c r="I18" s="59"/>
      <c r="J18" s="60"/>
      <c r="K18" s="94">
        <f>IF(SUM(J18-I18+1)&gt;365,365,SUM(J18-I18+1))</f>
        <v>1</v>
      </c>
      <c r="L18" s="61">
        <f t="shared" si="3"/>
        <v>0</v>
      </c>
    </row>
    <row r="19" spans="1:12" ht="12.75">
      <c r="A19" s="52"/>
      <c r="B19" s="53"/>
      <c r="C19" s="54"/>
      <c r="D19" s="55"/>
      <c r="E19" s="56"/>
      <c r="F19" s="57">
        <f>E19-D19</f>
        <v>0</v>
      </c>
      <c r="G19" s="56"/>
      <c r="H19" s="58">
        <f>IF(F19&gt;0,ROUNDUP(G19/F19,6),0)</f>
        <v>0</v>
      </c>
      <c r="I19" s="59"/>
      <c r="J19" s="60"/>
      <c r="K19" s="94">
        <f>IF(SUM(J19-I19+1)&gt;365,365,SUM(J19-I19+1))</f>
        <v>1</v>
      </c>
      <c r="L19" s="61">
        <f t="shared" si="3"/>
        <v>0</v>
      </c>
    </row>
    <row r="20" spans="1:12" ht="12.75">
      <c r="A20" s="52"/>
      <c r="B20" s="53"/>
      <c r="C20" s="54"/>
      <c r="D20" s="55"/>
      <c r="E20" s="56"/>
      <c r="F20" s="57">
        <f>E20-D20</f>
        <v>0</v>
      </c>
      <c r="G20" s="56"/>
      <c r="H20" s="58">
        <f>IF(F20&gt;0,ROUNDUP(G20/F20,6),0)</f>
        <v>0</v>
      </c>
      <c r="I20" s="59"/>
      <c r="J20" s="60"/>
      <c r="K20" s="94">
        <f>IF(SUM(J20-I20+1)&gt;365,365,SUM(J20-I20+1))</f>
        <v>1</v>
      </c>
      <c r="L20" s="61">
        <f t="shared" si="3"/>
        <v>0</v>
      </c>
    </row>
    <row r="21" spans="1:12" ht="12.75">
      <c r="A21" s="52"/>
      <c r="B21" s="53"/>
      <c r="C21" s="54"/>
      <c r="D21" s="55"/>
      <c r="E21" s="56"/>
      <c r="F21" s="57">
        <f>E21-D21</f>
        <v>0</v>
      </c>
      <c r="G21" s="56"/>
      <c r="H21" s="58">
        <f>IF(F21&gt;0,ROUNDUP(G21/F21,6),0)</f>
        <v>0</v>
      </c>
      <c r="I21" s="59"/>
      <c r="J21" s="60"/>
      <c r="K21" s="94">
        <f>IF(SUM(J21-I21+1)&gt;365,365,SUM(J21-I21+1))</f>
        <v>1</v>
      </c>
      <c r="L21" s="61">
        <f t="shared" si="3"/>
        <v>0</v>
      </c>
    </row>
    <row r="22" spans="1:12" ht="12.75">
      <c r="A22" s="52"/>
      <c r="B22" s="53"/>
      <c r="C22" s="54"/>
      <c r="D22" s="55"/>
      <c r="E22" s="56"/>
      <c r="F22" s="57">
        <f>E22-D22</f>
        <v>0</v>
      </c>
      <c r="G22" s="56"/>
      <c r="H22" s="58">
        <f>IF(F22&gt;0,ROUNDUP(G22/F22,6),0)</f>
        <v>0</v>
      </c>
      <c r="I22" s="59"/>
      <c r="J22" s="60"/>
      <c r="K22" s="94">
        <f>IF(SUM(J22-I22+1)&gt;365,365,SUM(J22-I22+1))</f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94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94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94">
        <f t="shared" si="1"/>
        <v>1</v>
      </c>
      <c r="L25" s="61">
        <f t="shared" si="3"/>
        <v>0</v>
      </c>
    </row>
    <row r="26" spans="1:12" ht="12.75">
      <c r="A26" s="95"/>
      <c r="B26" s="53"/>
      <c r="C26" s="82"/>
      <c r="D26" s="55"/>
      <c r="E26" s="55"/>
      <c r="F26" s="57">
        <f t="shared" si="2"/>
        <v>0</v>
      </c>
      <c r="G26" s="55"/>
      <c r="H26" s="58">
        <f t="shared" si="0"/>
        <v>0</v>
      </c>
      <c r="I26" s="83"/>
      <c r="J26" s="83"/>
      <c r="K26" s="94">
        <f t="shared" si="1"/>
        <v>1</v>
      </c>
      <c r="L26" s="61">
        <f t="shared" si="3"/>
        <v>0</v>
      </c>
    </row>
    <row r="27" spans="1:12" ht="12.75">
      <c r="A27" s="95"/>
      <c r="B27" s="53"/>
      <c r="C27" s="82"/>
      <c r="D27" s="55"/>
      <c r="E27" s="55"/>
      <c r="F27" s="57">
        <f t="shared" si="2"/>
        <v>0</v>
      </c>
      <c r="G27" s="55"/>
      <c r="H27" s="58">
        <f t="shared" si="0"/>
        <v>0</v>
      </c>
      <c r="I27" s="83"/>
      <c r="J27" s="83"/>
      <c r="K27" s="94">
        <f t="shared" si="1"/>
        <v>1</v>
      </c>
      <c r="L27" s="61">
        <f t="shared" si="3"/>
        <v>0</v>
      </c>
    </row>
    <row r="28" spans="1:12" ht="12.75">
      <c r="A28" s="95"/>
      <c r="B28" s="53"/>
      <c r="C28" s="82"/>
      <c r="D28" s="55"/>
      <c r="E28" s="55"/>
      <c r="F28" s="57">
        <f t="shared" si="2"/>
        <v>0</v>
      </c>
      <c r="G28" s="55"/>
      <c r="H28" s="58">
        <f t="shared" si="0"/>
        <v>0</v>
      </c>
      <c r="I28" s="83"/>
      <c r="J28" s="83"/>
      <c r="K28" s="94">
        <f t="shared" si="1"/>
        <v>1</v>
      </c>
      <c r="L28" s="61">
        <f t="shared" si="3"/>
        <v>0</v>
      </c>
    </row>
    <row r="29" spans="1:12" ht="12.75">
      <c r="A29" s="41"/>
      <c r="B29" s="42"/>
      <c r="C29" s="43"/>
      <c r="D29" s="62"/>
      <c r="E29" s="45"/>
      <c r="F29" s="63">
        <f t="shared" si="2"/>
        <v>0</v>
      </c>
      <c r="G29" s="45"/>
      <c r="H29" s="47">
        <f t="shared" si="0"/>
        <v>0</v>
      </c>
      <c r="I29" s="48"/>
      <c r="J29" s="49"/>
      <c r="K29" s="94">
        <f t="shared" si="1"/>
        <v>1</v>
      </c>
      <c r="L29" s="61">
        <f t="shared" si="3"/>
        <v>0</v>
      </c>
    </row>
    <row r="30" spans="1:12" ht="12.75">
      <c r="A30" s="52"/>
      <c r="B30" s="53"/>
      <c r="C30" s="54"/>
      <c r="D30" s="55"/>
      <c r="E30" s="56"/>
      <c r="F30" s="57">
        <f t="shared" si="2"/>
        <v>0</v>
      </c>
      <c r="G30" s="56"/>
      <c r="H30" s="58">
        <f t="shared" si="0"/>
        <v>0</v>
      </c>
      <c r="I30" s="59"/>
      <c r="J30" s="60"/>
      <c r="K30" s="94">
        <f t="shared" si="1"/>
        <v>1</v>
      </c>
      <c r="L30" s="61">
        <f t="shared" si="3"/>
        <v>0</v>
      </c>
    </row>
    <row r="31" spans="1:12" ht="12.75">
      <c r="A31" s="41"/>
      <c r="B31" s="42"/>
      <c r="C31" s="43"/>
      <c r="D31" s="62"/>
      <c r="E31" s="45"/>
      <c r="F31" s="63">
        <f t="shared" si="2"/>
        <v>0</v>
      </c>
      <c r="G31" s="45"/>
      <c r="H31" s="47">
        <f t="shared" si="0"/>
        <v>0</v>
      </c>
      <c r="I31" s="48"/>
      <c r="J31" s="49"/>
      <c r="K31" s="94">
        <f t="shared" si="1"/>
        <v>1</v>
      </c>
      <c r="L31" s="61">
        <f t="shared" si="3"/>
        <v>0</v>
      </c>
    </row>
    <row r="32" spans="1:12" ht="12.75">
      <c r="A32" s="52"/>
      <c r="B32" s="53"/>
      <c r="C32" s="54"/>
      <c r="D32" s="55"/>
      <c r="E32" s="56"/>
      <c r="F32" s="57">
        <f t="shared" si="2"/>
        <v>0</v>
      </c>
      <c r="G32" s="56"/>
      <c r="H32" s="58">
        <f t="shared" si="0"/>
        <v>0</v>
      </c>
      <c r="I32" s="59"/>
      <c r="J32" s="60"/>
      <c r="K32" s="94">
        <f t="shared" si="1"/>
        <v>1</v>
      </c>
      <c r="L32" s="61">
        <f t="shared" si="3"/>
        <v>0</v>
      </c>
    </row>
    <row r="33" spans="1:12" ht="12.75">
      <c r="A33" s="41"/>
      <c r="B33" s="62"/>
      <c r="C33" s="45"/>
      <c r="D33" s="62"/>
      <c r="E33" s="45"/>
      <c r="F33" s="63">
        <f t="shared" si="2"/>
        <v>0</v>
      </c>
      <c r="G33" s="45"/>
      <c r="H33" s="47">
        <f t="shared" si="0"/>
        <v>0</v>
      </c>
      <c r="I33" s="48"/>
      <c r="J33" s="49"/>
      <c r="K33" s="94">
        <f t="shared" si="1"/>
        <v>1</v>
      </c>
      <c r="L33" s="61">
        <f t="shared" si="3"/>
        <v>0</v>
      </c>
    </row>
    <row r="34" spans="1:12" ht="12.75">
      <c r="A34" s="52"/>
      <c r="B34" s="55"/>
      <c r="C34" s="56"/>
      <c r="D34" s="55"/>
      <c r="E34" s="56"/>
      <c r="F34" s="57">
        <f t="shared" si="2"/>
        <v>0</v>
      </c>
      <c r="G34" s="56"/>
      <c r="H34" s="58">
        <f t="shared" si="0"/>
        <v>0</v>
      </c>
      <c r="I34" s="59"/>
      <c r="J34" s="60"/>
      <c r="K34" s="94">
        <f t="shared" si="1"/>
        <v>1</v>
      </c>
      <c r="L34" s="61">
        <f t="shared" si="3"/>
        <v>0</v>
      </c>
    </row>
    <row r="35" spans="1:12" ht="13.5" thickBot="1">
      <c r="A35" s="64"/>
      <c r="B35" s="65"/>
      <c r="C35" s="66"/>
      <c r="D35" s="65"/>
      <c r="E35" s="66"/>
      <c r="F35" s="67">
        <f t="shared" si="2"/>
        <v>0</v>
      </c>
      <c r="G35" s="66"/>
      <c r="H35" s="68">
        <f t="shared" si="0"/>
        <v>0</v>
      </c>
      <c r="I35" s="69"/>
      <c r="J35" s="70"/>
      <c r="K35" s="96">
        <f t="shared" si="1"/>
        <v>1</v>
      </c>
      <c r="L35" s="72">
        <f>ROUNDUP(K35*2200*H35/365*20,0)/20</f>
        <v>0</v>
      </c>
    </row>
    <row r="36" ht="13.5" thickBot="1"/>
    <row r="37" spans="1:12" ht="18" customHeight="1" thickBot="1">
      <c r="A37" s="75" t="s">
        <v>26</v>
      </c>
      <c r="B37" s="1"/>
      <c r="C37" s="1"/>
      <c r="D37" s="1"/>
      <c r="E37" s="1"/>
      <c r="G37" s="1"/>
      <c r="H37" s="1"/>
      <c r="J37" s="97" t="s">
        <v>2</v>
      </c>
      <c r="K37" s="1"/>
      <c r="L37" s="76">
        <f>SUM(L11:L35)</f>
        <v>0</v>
      </c>
    </row>
    <row r="38" ht="12.75">
      <c r="A38" s="74"/>
    </row>
    <row r="39" ht="12.75">
      <c r="A39" s="74"/>
    </row>
    <row r="40" ht="13.5" thickBot="1">
      <c r="A40" s="74"/>
    </row>
    <row r="41" spans="1:12" ht="12.75">
      <c r="A41" s="13" t="s">
        <v>3</v>
      </c>
      <c r="B41" s="14" t="s">
        <v>4</v>
      </c>
      <c r="C41" s="15" t="s">
        <v>5</v>
      </c>
      <c r="D41" s="16" t="s">
        <v>6</v>
      </c>
      <c r="E41" s="17" t="s">
        <v>7</v>
      </c>
      <c r="F41" s="14" t="s">
        <v>8</v>
      </c>
      <c r="G41" s="15" t="s">
        <v>38</v>
      </c>
      <c r="H41" s="14" t="s">
        <v>9</v>
      </c>
      <c r="I41" s="18" t="s">
        <v>10</v>
      </c>
      <c r="J41" s="14"/>
      <c r="K41" s="14" t="s">
        <v>1</v>
      </c>
      <c r="L41" s="19"/>
    </row>
    <row r="42" spans="1:12" ht="12.75">
      <c r="A42" s="21" t="s">
        <v>11</v>
      </c>
      <c r="B42" s="22" t="s">
        <v>12</v>
      </c>
      <c r="C42" s="23"/>
      <c r="D42" s="24" t="s">
        <v>13</v>
      </c>
      <c r="E42" s="24" t="s">
        <v>14</v>
      </c>
      <c r="F42" s="22" t="s">
        <v>15</v>
      </c>
      <c r="G42" s="23" t="s">
        <v>39</v>
      </c>
      <c r="H42" s="25" t="s">
        <v>16</v>
      </c>
      <c r="I42" s="26" t="s">
        <v>17</v>
      </c>
      <c r="J42" s="27" t="s">
        <v>18</v>
      </c>
      <c r="K42" s="28" t="s">
        <v>19</v>
      </c>
      <c r="L42" s="29" t="s">
        <v>20</v>
      </c>
    </row>
    <row r="43" spans="1:12" ht="13.5" thickBot="1">
      <c r="A43" s="30" t="s">
        <v>21</v>
      </c>
      <c r="B43" s="31"/>
      <c r="C43" s="32"/>
      <c r="D43" s="31" t="s">
        <v>22</v>
      </c>
      <c r="E43" s="33" t="s">
        <v>23</v>
      </c>
      <c r="F43" s="31" t="s">
        <v>24</v>
      </c>
      <c r="G43" s="34" t="s">
        <v>40</v>
      </c>
      <c r="H43" s="35"/>
      <c r="I43" s="36" t="s">
        <v>25</v>
      </c>
      <c r="J43" s="37"/>
      <c r="K43" s="38"/>
      <c r="L43" s="39"/>
    </row>
    <row r="44" spans="1:12" ht="12.75">
      <c r="A44" s="84"/>
      <c r="B44" s="85"/>
      <c r="C44" s="86"/>
      <c r="D44" s="87"/>
      <c r="E44" s="88"/>
      <c r="F44" s="89">
        <f>E44-D44</f>
        <v>0</v>
      </c>
      <c r="G44" s="88"/>
      <c r="H44" s="90">
        <f>IF(F44&gt;0,ROUNDUP(G44/F44,6),0)</f>
        <v>0</v>
      </c>
      <c r="I44" s="91"/>
      <c r="J44" s="92"/>
      <c r="K44" s="93">
        <f>IF(SUM(J44-I44+1)&gt;365,365,SUM(J44-I44+1))</f>
        <v>1</v>
      </c>
      <c r="L44" s="51">
        <f>ROUNDUP(K44*2200*H44/365*20,0)/20</f>
        <v>0</v>
      </c>
    </row>
    <row r="45" spans="1:12" ht="12.75">
      <c r="A45" s="52"/>
      <c r="B45" s="53"/>
      <c r="C45" s="54"/>
      <c r="D45" s="55"/>
      <c r="E45" s="56"/>
      <c r="F45" s="57">
        <f>E45-D45</f>
        <v>0</v>
      </c>
      <c r="G45" s="56"/>
      <c r="H45" s="58">
        <f>IF(F45&gt;0,ROUNDUP(G45/F45,6),0)</f>
        <v>0</v>
      </c>
      <c r="I45" s="59"/>
      <c r="J45" s="60"/>
      <c r="K45" s="94">
        <f>IF(SUM(J45-I45+1)&gt;365,365,SUM(J45-I45+1))</f>
        <v>1</v>
      </c>
      <c r="L45" s="61">
        <f>ROUNDUP(K45*2200*H45/365*20,0)/20</f>
        <v>0</v>
      </c>
    </row>
    <row r="46" spans="1:12" ht="12.75">
      <c r="A46" s="41"/>
      <c r="B46" s="42"/>
      <c r="C46" s="43"/>
      <c r="D46" s="62"/>
      <c r="E46" s="45"/>
      <c r="F46" s="63">
        <f>E46-D46</f>
        <v>0</v>
      </c>
      <c r="G46" s="45"/>
      <c r="H46" s="47">
        <f>IF(F46&gt;0,ROUNDUP(G46/F46,6),0)</f>
        <v>0</v>
      </c>
      <c r="I46" s="48"/>
      <c r="J46" s="49"/>
      <c r="K46" s="94">
        <f>IF(SUM(J46-I46+1)&gt;365,365,SUM(J46-I46+1))</f>
        <v>1</v>
      </c>
      <c r="L46" s="61">
        <f aca="true" t="shared" si="4" ref="L46:L75">ROUNDUP(K46*2200*H46/365*20,0)/20</f>
        <v>0</v>
      </c>
    </row>
    <row r="47" spans="1:12" ht="12.75">
      <c r="A47" s="52"/>
      <c r="B47" s="53"/>
      <c r="C47" s="54"/>
      <c r="D47" s="55"/>
      <c r="E47" s="56"/>
      <c r="F47" s="57">
        <f aca="true" t="shared" si="5" ref="F47:F55">E47-D47</f>
        <v>0</v>
      </c>
      <c r="G47" s="56"/>
      <c r="H47" s="58">
        <f aca="true" t="shared" si="6" ref="H47:H55">IF(F47&gt;0,ROUNDUP(G47/F47,6),0)</f>
        <v>0</v>
      </c>
      <c r="I47" s="59"/>
      <c r="J47" s="60"/>
      <c r="K47" s="94">
        <f aca="true" t="shared" si="7" ref="K47:K55">IF(SUM(J47-I47+1)&gt;365,365,SUM(J47-I47+1))</f>
        <v>1</v>
      </c>
      <c r="L47" s="61">
        <f t="shared" si="4"/>
        <v>0</v>
      </c>
    </row>
    <row r="48" spans="1:12" ht="12.75">
      <c r="A48" s="52"/>
      <c r="B48" s="53"/>
      <c r="C48" s="54"/>
      <c r="D48" s="55"/>
      <c r="E48" s="56"/>
      <c r="F48" s="57">
        <f t="shared" si="5"/>
        <v>0</v>
      </c>
      <c r="G48" s="56"/>
      <c r="H48" s="58">
        <f t="shared" si="6"/>
        <v>0</v>
      </c>
      <c r="I48" s="59"/>
      <c r="J48" s="60"/>
      <c r="K48" s="94">
        <f t="shared" si="7"/>
        <v>1</v>
      </c>
      <c r="L48" s="61">
        <f t="shared" si="4"/>
        <v>0</v>
      </c>
    </row>
    <row r="49" spans="1:12" ht="12.75">
      <c r="A49" s="52"/>
      <c r="B49" s="53"/>
      <c r="C49" s="54"/>
      <c r="D49" s="55"/>
      <c r="E49" s="56"/>
      <c r="F49" s="57">
        <f t="shared" si="5"/>
        <v>0</v>
      </c>
      <c r="G49" s="56"/>
      <c r="H49" s="58">
        <f t="shared" si="6"/>
        <v>0</v>
      </c>
      <c r="I49" s="59"/>
      <c r="J49" s="60"/>
      <c r="K49" s="94">
        <f t="shared" si="7"/>
        <v>1</v>
      </c>
      <c r="L49" s="61">
        <f t="shared" si="4"/>
        <v>0</v>
      </c>
    </row>
    <row r="50" spans="1:12" ht="12.75">
      <c r="A50" s="52"/>
      <c r="B50" s="53"/>
      <c r="C50" s="54"/>
      <c r="D50" s="55"/>
      <c r="E50" s="56"/>
      <c r="F50" s="57">
        <f t="shared" si="5"/>
        <v>0</v>
      </c>
      <c r="G50" s="56"/>
      <c r="H50" s="58">
        <f t="shared" si="6"/>
        <v>0</v>
      </c>
      <c r="I50" s="59"/>
      <c r="J50" s="60"/>
      <c r="K50" s="94">
        <f t="shared" si="7"/>
        <v>1</v>
      </c>
      <c r="L50" s="61">
        <f t="shared" si="4"/>
        <v>0</v>
      </c>
    </row>
    <row r="51" spans="1:12" ht="12.75">
      <c r="A51" s="52"/>
      <c r="B51" s="53"/>
      <c r="C51" s="54"/>
      <c r="D51" s="55"/>
      <c r="E51" s="56"/>
      <c r="F51" s="57">
        <f t="shared" si="5"/>
        <v>0</v>
      </c>
      <c r="G51" s="56"/>
      <c r="H51" s="58">
        <f t="shared" si="6"/>
        <v>0</v>
      </c>
      <c r="I51" s="59"/>
      <c r="J51" s="60"/>
      <c r="K51" s="94">
        <f t="shared" si="7"/>
        <v>1</v>
      </c>
      <c r="L51" s="61">
        <f t="shared" si="4"/>
        <v>0</v>
      </c>
    </row>
    <row r="52" spans="1:12" ht="12.75">
      <c r="A52" s="52"/>
      <c r="B52" s="53"/>
      <c r="C52" s="54"/>
      <c r="D52" s="55"/>
      <c r="E52" s="56"/>
      <c r="F52" s="57">
        <f t="shared" si="5"/>
        <v>0</v>
      </c>
      <c r="G52" s="56"/>
      <c r="H52" s="58">
        <f t="shared" si="6"/>
        <v>0</v>
      </c>
      <c r="I52" s="59"/>
      <c r="J52" s="60"/>
      <c r="K52" s="94">
        <f t="shared" si="7"/>
        <v>1</v>
      </c>
      <c r="L52" s="61">
        <f t="shared" si="4"/>
        <v>0</v>
      </c>
    </row>
    <row r="53" spans="1:12" ht="12.75">
      <c r="A53" s="52"/>
      <c r="B53" s="53"/>
      <c r="C53" s="54"/>
      <c r="D53" s="55"/>
      <c r="E53" s="56"/>
      <c r="F53" s="57">
        <f t="shared" si="5"/>
        <v>0</v>
      </c>
      <c r="G53" s="56"/>
      <c r="H53" s="58">
        <f t="shared" si="6"/>
        <v>0</v>
      </c>
      <c r="I53" s="59"/>
      <c r="J53" s="60"/>
      <c r="K53" s="94">
        <f t="shared" si="7"/>
        <v>1</v>
      </c>
      <c r="L53" s="61">
        <f t="shared" si="4"/>
        <v>0</v>
      </c>
    </row>
    <row r="54" spans="1:12" ht="12.75">
      <c r="A54" s="52"/>
      <c r="B54" s="53"/>
      <c r="C54" s="54"/>
      <c r="D54" s="55"/>
      <c r="E54" s="56"/>
      <c r="F54" s="57">
        <f t="shared" si="5"/>
        <v>0</v>
      </c>
      <c r="G54" s="56"/>
      <c r="H54" s="58">
        <f t="shared" si="6"/>
        <v>0</v>
      </c>
      <c r="I54" s="59"/>
      <c r="J54" s="60"/>
      <c r="K54" s="94">
        <f t="shared" si="7"/>
        <v>1</v>
      </c>
      <c r="L54" s="61">
        <f t="shared" si="4"/>
        <v>0</v>
      </c>
    </row>
    <row r="55" spans="1:12" ht="12.75">
      <c r="A55" s="52"/>
      <c r="B55" s="53"/>
      <c r="C55" s="54"/>
      <c r="D55" s="55"/>
      <c r="E55" s="56"/>
      <c r="F55" s="57">
        <f t="shared" si="5"/>
        <v>0</v>
      </c>
      <c r="G55" s="56"/>
      <c r="H55" s="58">
        <f t="shared" si="6"/>
        <v>0</v>
      </c>
      <c r="I55" s="59"/>
      <c r="J55" s="60"/>
      <c r="K55" s="94">
        <f t="shared" si="7"/>
        <v>1</v>
      </c>
      <c r="L55" s="61">
        <f t="shared" si="4"/>
        <v>0</v>
      </c>
    </row>
    <row r="56" spans="1:12" ht="12.75">
      <c r="A56" s="52"/>
      <c r="B56" s="53"/>
      <c r="C56" s="54"/>
      <c r="D56" s="55"/>
      <c r="E56" s="56"/>
      <c r="F56" s="57">
        <f aca="true" t="shared" si="8" ref="F56:F64">E56-D56</f>
        <v>0</v>
      </c>
      <c r="G56" s="56"/>
      <c r="H56" s="58">
        <f aca="true" t="shared" si="9" ref="H56:H64">IF(F56&gt;0,ROUNDUP(G56/F56,6),0)</f>
        <v>0</v>
      </c>
      <c r="I56" s="59"/>
      <c r="J56" s="60"/>
      <c r="K56" s="94">
        <f aca="true" t="shared" si="10" ref="K56:K64">IF(SUM(J56-I56+1)&gt;365,365,SUM(J56-I56+1))</f>
        <v>1</v>
      </c>
      <c r="L56" s="61">
        <f t="shared" si="4"/>
        <v>0</v>
      </c>
    </row>
    <row r="57" spans="1:12" ht="12.75">
      <c r="A57" s="52"/>
      <c r="B57" s="53"/>
      <c r="C57" s="54"/>
      <c r="D57" s="55"/>
      <c r="E57" s="56"/>
      <c r="F57" s="57">
        <f t="shared" si="8"/>
        <v>0</v>
      </c>
      <c r="G57" s="56"/>
      <c r="H57" s="58">
        <f t="shared" si="9"/>
        <v>0</v>
      </c>
      <c r="I57" s="59"/>
      <c r="J57" s="60"/>
      <c r="K57" s="94">
        <f t="shared" si="10"/>
        <v>1</v>
      </c>
      <c r="L57" s="61">
        <f t="shared" si="4"/>
        <v>0</v>
      </c>
    </row>
    <row r="58" spans="1:12" ht="12.75">
      <c r="A58" s="41"/>
      <c r="B58" s="42"/>
      <c r="C58" s="43"/>
      <c r="D58" s="62"/>
      <c r="E58" s="45"/>
      <c r="F58" s="63">
        <f t="shared" si="8"/>
        <v>0</v>
      </c>
      <c r="G58" s="45"/>
      <c r="H58" s="47">
        <f t="shared" si="9"/>
        <v>0</v>
      </c>
      <c r="I58" s="48"/>
      <c r="J58" s="49"/>
      <c r="K58" s="94">
        <f t="shared" si="10"/>
        <v>1</v>
      </c>
      <c r="L58" s="61">
        <f t="shared" si="4"/>
        <v>0</v>
      </c>
    </row>
    <row r="59" spans="1:12" ht="12.75">
      <c r="A59" s="52"/>
      <c r="B59" s="53"/>
      <c r="C59" s="54"/>
      <c r="D59" s="55"/>
      <c r="E59" s="56"/>
      <c r="F59" s="57">
        <f t="shared" si="8"/>
        <v>0</v>
      </c>
      <c r="G59" s="56"/>
      <c r="H59" s="58">
        <f t="shared" si="9"/>
        <v>0</v>
      </c>
      <c r="I59" s="59"/>
      <c r="J59" s="60"/>
      <c r="K59" s="94">
        <f t="shared" si="10"/>
        <v>1</v>
      </c>
      <c r="L59" s="61">
        <f t="shared" si="4"/>
        <v>0</v>
      </c>
    </row>
    <row r="60" spans="1:12" ht="12.75">
      <c r="A60" s="52"/>
      <c r="B60" s="53"/>
      <c r="C60" s="54"/>
      <c r="D60" s="55"/>
      <c r="E60" s="56"/>
      <c r="F60" s="57">
        <f t="shared" si="8"/>
        <v>0</v>
      </c>
      <c r="G60" s="56"/>
      <c r="H60" s="58">
        <f t="shared" si="9"/>
        <v>0</v>
      </c>
      <c r="I60" s="59"/>
      <c r="J60" s="60"/>
      <c r="K60" s="94">
        <f t="shared" si="10"/>
        <v>1</v>
      </c>
      <c r="L60" s="61">
        <f t="shared" si="4"/>
        <v>0</v>
      </c>
    </row>
    <row r="61" spans="1:12" ht="12.75">
      <c r="A61" s="52"/>
      <c r="B61" s="53"/>
      <c r="C61" s="54"/>
      <c r="D61" s="55"/>
      <c r="E61" s="56"/>
      <c r="F61" s="57">
        <f t="shared" si="8"/>
        <v>0</v>
      </c>
      <c r="G61" s="56"/>
      <c r="H61" s="58">
        <f t="shared" si="9"/>
        <v>0</v>
      </c>
      <c r="I61" s="59"/>
      <c r="J61" s="60"/>
      <c r="K61" s="94">
        <f t="shared" si="10"/>
        <v>1</v>
      </c>
      <c r="L61" s="61">
        <f t="shared" si="4"/>
        <v>0</v>
      </c>
    </row>
    <row r="62" spans="1:12" ht="12.75">
      <c r="A62" s="52"/>
      <c r="B62" s="53"/>
      <c r="C62" s="54"/>
      <c r="D62" s="55"/>
      <c r="E62" s="56"/>
      <c r="F62" s="57">
        <f t="shared" si="8"/>
        <v>0</v>
      </c>
      <c r="G62" s="56"/>
      <c r="H62" s="58">
        <f t="shared" si="9"/>
        <v>0</v>
      </c>
      <c r="I62" s="59"/>
      <c r="J62" s="60"/>
      <c r="K62" s="94">
        <f t="shared" si="10"/>
        <v>1</v>
      </c>
      <c r="L62" s="61">
        <f t="shared" si="4"/>
        <v>0</v>
      </c>
    </row>
    <row r="63" spans="1:12" ht="12.75">
      <c r="A63" s="52"/>
      <c r="B63" s="53"/>
      <c r="C63" s="54"/>
      <c r="D63" s="55"/>
      <c r="E63" s="56"/>
      <c r="F63" s="57">
        <f t="shared" si="8"/>
        <v>0</v>
      </c>
      <c r="G63" s="56"/>
      <c r="H63" s="58">
        <f t="shared" si="9"/>
        <v>0</v>
      </c>
      <c r="I63" s="59"/>
      <c r="J63" s="60"/>
      <c r="K63" s="94">
        <f t="shared" si="10"/>
        <v>1</v>
      </c>
      <c r="L63" s="61">
        <f t="shared" si="4"/>
        <v>0</v>
      </c>
    </row>
    <row r="64" spans="1:12" ht="12.75">
      <c r="A64" s="52"/>
      <c r="B64" s="53"/>
      <c r="C64" s="54"/>
      <c r="D64" s="55"/>
      <c r="E64" s="56"/>
      <c r="F64" s="57">
        <f t="shared" si="8"/>
        <v>0</v>
      </c>
      <c r="G64" s="56"/>
      <c r="H64" s="58">
        <f t="shared" si="9"/>
        <v>0</v>
      </c>
      <c r="I64" s="59"/>
      <c r="J64" s="60"/>
      <c r="K64" s="94">
        <f t="shared" si="10"/>
        <v>1</v>
      </c>
      <c r="L64" s="61">
        <f t="shared" si="4"/>
        <v>0</v>
      </c>
    </row>
    <row r="65" spans="1:12" ht="12.75">
      <c r="A65" s="52"/>
      <c r="B65" s="53"/>
      <c r="C65" s="54"/>
      <c r="D65" s="55"/>
      <c r="E65" s="56"/>
      <c r="F65" s="57">
        <f aca="true" t="shared" si="11" ref="F65:F76">E65-D65</f>
        <v>0</v>
      </c>
      <c r="G65" s="56"/>
      <c r="H65" s="58">
        <f aca="true" t="shared" si="12" ref="H65:H76">IF(F65&gt;0,ROUNDUP(G65/F65,6),0)</f>
        <v>0</v>
      </c>
      <c r="I65" s="59"/>
      <c r="J65" s="60"/>
      <c r="K65" s="94">
        <f aca="true" t="shared" si="13" ref="K65:K76">IF(SUM(J65-I65+1)&gt;365,365,SUM(J65-I65+1))</f>
        <v>1</v>
      </c>
      <c r="L65" s="61">
        <f t="shared" si="4"/>
        <v>0</v>
      </c>
    </row>
    <row r="66" spans="1:12" ht="12.75">
      <c r="A66" s="41"/>
      <c r="B66" s="42"/>
      <c r="C66" s="43"/>
      <c r="D66" s="62"/>
      <c r="E66" s="45"/>
      <c r="F66" s="63">
        <f t="shared" si="11"/>
        <v>0</v>
      </c>
      <c r="G66" s="45"/>
      <c r="H66" s="47">
        <f t="shared" si="12"/>
        <v>0</v>
      </c>
      <c r="I66" s="48"/>
      <c r="J66" s="49"/>
      <c r="K66" s="94">
        <f t="shared" si="13"/>
        <v>1</v>
      </c>
      <c r="L66" s="61">
        <f t="shared" si="4"/>
        <v>0</v>
      </c>
    </row>
    <row r="67" spans="1:12" ht="12.75">
      <c r="A67" s="52"/>
      <c r="B67" s="53"/>
      <c r="C67" s="54"/>
      <c r="D67" s="55"/>
      <c r="E67" s="56"/>
      <c r="F67" s="57">
        <f t="shared" si="11"/>
        <v>0</v>
      </c>
      <c r="G67" s="56"/>
      <c r="H67" s="58">
        <f t="shared" si="12"/>
        <v>0</v>
      </c>
      <c r="I67" s="59"/>
      <c r="J67" s="60"/>
      <c r="K67" s="94">
        <f t="shared" si="13"/>
        <v>1</v>
      </c>
      <c r="L67" s="61">
        <f t="shared" si="4"/>
        <v>0</v>
      </c>
    </row>
    <row r="68" spans="1:12" ht="12.75">
      <c r="A68" s="95"/>
      <c r="B68" s="53"/>
      <c r="C68" s="82"/>
      <c r="D68" s="55"/>
      <c r="E68" s="55"/>
      <c r="F68" s="57">
        <f t="shared" si="11"/>
        <v>0</v>
      </c>
      <c r="G68" s="55"/>
      <c r="H68" s="58">
        <f t="shared" si="12"/>
        <v>0</v>
      </c>
      <c r="I68" s="83"/>
      <c r="J68" s="83"/>
      <c r="K68" s="94">
        <f t="shared" si="13"/>
        <v>1</v>
      </c>
      <c r="L68" s="61">
        <f t="shared" si="4"/>
        <v>0</v>
      </c>
    </row>
    <row r="69" spans="1:12" ht="12.75">
      <c r="A69" s="95"/>
      <c r="B69" s="53"/>
      <c r="C69" s="82"/>
      <c r="D69" s="55"/>
      <c r="E69" s="55"/>
      <c r="F69" s="57">
        <f t="shared" si="11"/>
        <v>0</v>
      </c>
      <c r="G69" s="55"/>
      <c r="H69" s="58">
        <f t="shared" si="12"/>
        <v>0</v>
      </c>
      <c r="I69" s="83"/>
      <c r="J69" s="83"/>
      <c r="K69" s="94">
        <f t="shared" si="13"/>
        <v>1</v>
      </c>
      <c r="L69" s="61">
        <f t="shared" si="4"/>
        <v>0</v>
      </c>
    </row>
    <row r="70" spans="1:12" ht="12.75">
      <c r="A70" s="41"/>
      <c r="B70" s="42"/>
      <c r="C70" s="43"/>
      <c r="D70" s="62"/>
      <c r="E70" s="45"/>
      <c r="F70" s="63">
        <f t="shared" si="11"/>
        <v>0</v>
      </c>
      <c r="G70" s="45"/>
      <c r="H70" s="47">
        <f t="shared" si="12"/>
        <v>0</v>
      </c>
      <c r="I70" s="48"/>
      <c r="J70" s="49"/>
      <c r="K70" s="94">
        <f t="shared" si="13"/>
        <v>1</v>
      </c>
      <c r="L70" s="61">
        <f t="shared" si="4"/>
        <v>0</v>
      </c>
    </row>
    <row r="71" spans="1:12" ht="12.75">
      <c r="A71" s="52"/>
      <c r="B71" s="53"/>
      <c r="C71" s="54"/>
      <c r="D71" s="55"/>
      <c r="E71" s="56"/>
      <c r="F71" s="57">
        <f t="shared" si="11"/>
        <v>0</v>
      </c>
      <c r="G71" s="56"/>
      <c r="H71" s="58">
        <f t="shared" si="12"/>
        <v>0</v>
      </c>
      <c r="I71" s="59"/>
      <c r="J71" s="60"/>
      <c r="K71" s="94">
        <f t="shared" si="13"/>
        <v>1</v>
      </c>
      <c r="L71" s="61">
        <f t="shared" si="4"/>
        <v>0</v>
      </c>
    </row>
    <row r="72" spans="1:12" ht="12.75">
      <c r="A72" s="41"/>
      <c r="B72" s="42"/>
      <c r="C72" s="43"/>
      <c r="D72" s="62"/>
      <c r="E72" s="45"/>
      <c r="F72" s="63">
        <f t="shared" si="11"/>
        <v>0</v>
      </c>
      <c r="G72" s="45"/>
      <c r="H72" s="47">
        <f t="shared" si="12"/>
        <v>0</v>
      </c>
      <c r="I72" s="48"/>
      <c r="J72" s="49"/>
      <c r="K72" s="94">
        <f t="shared" si="13"/>
        <v>1</v>
      </c>
      <c r="L72" s="61">
        <f t="shared" si="4"/>
        <v>0</v>
      </c>
    </row>
    <row r="73" spans="1:12" ht="12.75">
      <c r="A73" s="52"/>
      <c r="B73" s="53"/>
      <c r="C73" s="54"/>
      <c r="D73" s="55"/>
      <c r="E73" s="56"/>
      <c r="F73" s="57">
        <f t="shared" si="11"/>
        <v>0</v>
      </c>
      <c r="G73" s="56"/>
      <c r="H73" s="58">
        <f t="shared" si="12"/>
        <v>0</v>
      </c>
      <c r="I73" s="59"/>
      <c r="J73" s="60"/>
      <c r="K73" s="94">
        <f t="shared" si="13"/>
        <v>1</v>
      </c>
      <c r="L73" s="61">
        <f t="shared" si="4"/>
        <v>0</v>
      </c>
    </row>
    <row r="74" spans="1:12" ht="12.75">
      <c r="A74" s="41"/>
      <c r="B74" s="62"/>
      <c r="C74" s="45"/>
      <c r="D74" s="62"/>
      <c r="E74" s="45"/>
      <c r="F74" s="63">
        <f t="shared" si="11"/>
        <v>0</v>
      </c>
      <c r="G74" s="45"/>
      <c r="H74" s="47">
        <f t="shared" si="12"/>
        <v>0</v>
      </c>
      <c r="I74" s="48"/>
      <c r="J74" s="49"/>
      <c r="K74" s="94">
        <f t="shared" si="13"/>
        <v>1</v>
      </c>
      <c r="L74" s="61">
        <f t="shared" si="4"/>
        <v>0</v>
      </c>
    </row>
    <row r="75" spans="1:12" ht="12.75">
      <c r="A75" s="52"/>
      <c r="B75" s="55"/>
      <c r="C75" s="56"/>
      <c r="D75" s="55"/>
      <c r="E75" s="56"/>
      <c r="F75" s="57">
        <f t="shared" si="11"/>
        <v>0</v>
      </c>
      <c r="G75" s="56"/>
      <c r="H75" s="58">
        <f t="shared" si="12"/>
        <v>0</v>
      </c>
      <c r="I75" s="59"/>
      <c r="J75" s="60"/>
      <c r="K75" s="94">
        <f t="shared" si="13"/>
        <v>1</v>
      </c>
      <c r="L75" s="61">
        <f t="shared" si="4"/>
        <v>0</v>
      </c>
    </row>
    <row r="76" spans="1:12" ht="13.5" thickBot="1">
      <c r="A76" s="64"/>
      <c r="B76" s="65"/>
      <c r="C76" s="66"/>
      <c r="D76" s="65"/>
      <c r="E76" s="66"/>
      <c r="F76" s="67">
        <f t="shared" si="11"/>
        <v>0</v>
      </c>
      <c r="G76" s="66"/>
      <c r="H76" s="68">
        <f t="shared" si="12"/>
        <v>0</v>
      </c>
      <c r="I76" s="69"/>
      <c r="J76" s="70"/>
      <c r="K76" s="96">
        <f t="shared" si="13"/>
        <v>1</v>
      </c>
      <c r="L76" s="72">
        <f>ROUNDUP(K76*2200*H76/365*20,0)/20</f>
        <v>0</v>
      </c>
    </row>
    <row r="78" ht="12.75">
      <c r="L78" s="98">
        <f>SUM(L42:L74)</f>
        <v>0</v>
      </c>
    </row>
    <row r="79" ht="13.5" thickBot="1"/>
    <row r="80" spans="1:12" ht="13.5" thickBot="1">
      <c r="A80" s="75" t="s">
        <v>26</v>
      </c>
      <c r="B80" s="1"/>
      <c r="C80" s="1"/>
      <c r="D80" s="1"/>
      <c r="E80" s="1"/>
      <c r="G80" s="1"/>
      <c r="H80" s="1"/>
      <c r="I80" s="1"/>
      <c r="J80" s="1" t="s">
        <v>2</v>
      </c>
      <c r="K80" s="1"/>
      <c r="L80" s="76">
        <f>L78+L37</f>
        <v>0</v>
      </c>
    </row>
    <row r="81" ht="12.75">
      <c r="A81" s="74"/>
    </row>
    <row r="82" ht="12.75">
      <c r="A82" s="74"/>
    </row>
    <row r="83" ht="13.5" thickBot="1">
      <c r="A83" s="74"/>
    </row>
    <row r="84" spans="1:12" ht="12.75">
      <c r="A84" s="13" t="s">
        <v>3</v>
      </c>
      <c r="B84" s="14" t="s">
        <v>4</v>
      </c>
      <c r="C84" s="15" t="s">
        <v>5</v>
      </c>
      <c r="D84" s="16" t="s">
        <v>6</v>
      </c>
      <c r="E84" s="17" t="s">
        <v>7</v>
      </c>
      <c r="F84" s="14" t="s">
        <v>8</v>
      </c>
      <c r="G84" s="15" t="s">
        <v>38</v>
      </c>
      <c r="H84" s="14" t="s">
        <v>9</v>
      </c>
      <c r="I84" s="18" t="s">
        <v>10</v>
      </c>
      <c r="J84" s="14"/>
      <c r="K84" s="14" t="s">
        <v>1</v>
      </c>
      <c r="L84" s="19"/>
    </row>
    <row r="85" spans="1:12" ht="12.75">
      <c r="A85" s="21" t="s">
        <v>11</v>
      </c>
      <c r="B85" s="22" t="s">
        <v>12</v>
      </c>
      <c r="C85" s="23"/>
      <c r="D85" s="24" t="s">
        <v>13</v>
      </c>
      <c r="E85" s="24" t="s">
        <v>14</v>
      </c>
      <c r="F85" s="22" t="s">
        <v>15</v>
      </c>
      <c r="G85" s="23" t="s">
        <v>39</v>
      </c>
      <c r="H85" s="25" t="s">
        <v>16</v>
      </c>
      <c r="I85" s="26" t="s">
        <v>17</v>
      </c>
      <c r="J85" s="27" t="s">
        <v>18</v>
      </c>
      <c r="K85" s="28" t="s">
        <v>19</v>
      </c>
      <c r="L85" s="29" t="s">
        <v>20</v>
      </c>
    </row>
    <row r="86" spans="1:12" ht="13.5" thickBot="1">
      <c r="A86" s="30" t="s">
        <v>21</v>
      </c>
      <c r="B86" s="31"/>
      <c r="C86" s="32"/>
      <c r="D86" s="31" t="s">
        <v>22</v>
      </c>
      <c r="E86" s="33" t="s">
        <v>23</v>
      </c>
      <c r="F86" s="31" t="s">
        <v>24</v>
      </c>
      <c r="G86" s="34" t="s">
        <v>40</v>
      </c>
      <c r="H86" s="35"/>
      <c r="I86" s="36" t="s">
        <v>25</v>
      </c>
      <c r="J86" s="37"/>
      <c r="K86" s="38"/>
      <c r="L86" s="39"/>
    </row>
    <row r="87" spans="1:12" ht="12.75">
      <c r="A87" s="84"/>
      <c r="B87" s="85"/>
      <c r="C87" s="86"/>
      <c r="D87" s="87"/>
      <c r="E87" s="88"/>
      <c r="F87" s="89">
        <f>E87-D87</f>
        <v>0</v>
      </c>
      <c r="G87" s="88"/>
      <c r="H87" s="90">
        <f aca="true" t="shared" si="14" ref="H87:H102">IF(F87&gt;0,ROUNDUP(G87/F87,6),0)</f>
        <v>0</v>
      </c>
      <c r="I87" s="91"/>
      <c r="J87" s="92"/>
      <c r="K87" s="93">
        <f aca="true" t="shared" si="15" ref="K87:K102">IF(SUM(J87-I87+1)&gt;365,365,SUM(J87-I87+1))</f>
        <v>1</v>
      </c>
      <c r="L87" s="51">
        <f>ROUNDUP(K87*2200*H87/365*20,0)/20</f>
        <v>0</v>
      </c>
    </row>
    <row r="88" spans="1:12" ht="12.75">
      <c r="A88" s="52"/>
      <c r="B88" s="53"/>
      <c r="C88" s="54"/>
      <c r="D88" s="55"/>
      <c r="E88" s="56"/>
      <c r="F88" s="57">
        <f aca="true" t="shared" si="16" ref="F88:F102">E88-D88</f>
        <v>0</v>
      </c>
      <c r="G88" s="56"/>
      <c r="H88" s="58">
        <f t="shared" si="14"/>
        <v>0</v>
      </c>
      <c r="I88" s="59"/>
      <c r="J88" s="60"/>
      <c r="K88" s="94">
        <f t="shared" si="15"/>
        <v>1</v>
      </c>
      <c r="L88" s="61">
        <f>ROUNDUP(K88*2200*H88/365*20,0)/20</f>
        <v>0</v>
      </c>
    </row>
    <row r="89" spans="1:12" ht="12.75">
      <c r="A89" s="41"/>
      <c r="B89" s="42"/>
      <c r="C89" s="43"/>
      <c r="D89" s="62"/>
      <c r="E89" s="45"/>
      <c r="F89" s="63">
        <f t="shared" si="16"/>
        <v>0</v>
      </c>
      <c r="G89" s="45"/>
      <c r="H89" s="47">
        <f t="shared" si="14"/>
        <v>0</v>
      </c>
      <c r="I89" s="48"/>
      <c r="J89" s="49"/>
      <c r="K89" s="94">
        <f t="shared" si="15"/>
        <v>1</v>
      </c>
      <c r="L89" s="61">
        <f aca="true" t="shared" si="17" ref="L89:L118">ROUNDUP(K89*2200*H89/365*20,0)/20</f>
        <v>0</v>
      </c>
    </row>
    <row r="90" spans="1:12" ht="12.75">
      <c r="A90" s="52"/>
      <c r="B90" s="53"/>
      <c r="C90" s="54"/>
      <c r="D90" s="55"/>
      <c r="E90" s="56"/>
      <c r="F90" s="57">
        <f t="shared" si="16"/>
        <v>0</v>
      </c>
      <c r="G90" s="56"/>
      <c r="H90" s="58">
        <f t="shared" si="14"/>
        <v>0</v>
      </c>
      <c r="I90" s="59"/>
      <c r="J90" s="60"/>
      <c r="K90" s="94">
        <f t="shared" si="15"/>
        <v>1</v>
      </c>
      <c r="L90" s="61">
        <f t="shared" si="17"/>
        <v>0</v>
      </c>
    </row>
    <row r="91" spans="1:12" ht="12.75">
      <c r="A91" s="52"/>
      <c r="B91" s="53"/>
      <c r="C91" s="54"/>
      <c r="D91" s="55"/>
      <c r="E91" s="56"/>
      <c r="F91" s="57">
        <f t="shared" si="16"/>
        <v>0</v>
      </c>
      <c r="G91" s="56"/>
      <c r="H91" s="58">
        <f t="shared" si="14"/>
        <v>0</v>
      </c>
      <c r="I91" s="59"/>
      <c r="J91" s="60"/>
      <c r="K91" s="94">
        <f t="shared" si="15"/>
        <v>1</v>
      </c>
      <c r="L91" s="61">
        <f t="shared" si="17"/>
        <v>0</v>
      </c>
    </row>
    <row r="92" spans="1:12" ht="12.75">
      <c r="A92" s="52"/>
      <c r="B92" s="53"/>
      <c r="C92" s="54"/>
      <c r="D92" s="55"/>
      <c r="E92" s="56"/>
      <c r="F92" s="57">
        <f t="shared" si="16"/>
        <v>0</v>
      </c>
      <c r="G92" s="56"/>
      <c r="H92" s="58">
        <f t="shared" si="14"/>
        <v>0</v>
      </c>
      <c r="I92" s="59"/>
      <c r="J92" s="60"/>
      <c r="K92" s="94">
        <f t="shared" si="15"/>
        <v>1</v>
      </c>
      <c r="L92" s="61">
        <f t="shared" si="17"/>
        <v>0</v>
      </c>
    </row>
    <row r="93" spans="1:12" ht="12.75">
      <c r="A93" s="52"/>
      <c r="B93" s="53"/>
      <c r="C93" s="54"/>
      <c r="D93" s="55"/>
      <c r="E93" s="56"/>
      <c r="F93" s="57">
        <f t="shared" si="16"/>
        <v>0</v>
      </c>
      <c r="G93" s="56"/>
      <c r="H93" s="58">
        <f t="shared" si="14"/>
        <v>0</v>
      </c>
      <c r="I93" s="59"/>
      <c r="J93" s="60"/>
      <c r="K93" s="94">
        <f t="shared" si="15"/>
        <v>1</v>
      </c>
      <c r="L93" s="61">
        <f t="shared" si="17"/>
        <v>0</v>
      </c>
    </row>
    <row r="94" spans="1:12" ht="12.75">
      <c r="A94" s="52"/>
      <c r="B94" s="53"/>
      <c r="C94" s="54"/>
      <c r="D94" s="55"/>
      <c r="E94" s="56"/>
      <c r="F94" s="57">
        <f t="shared" si="16"/>
        <v>0</v>
      </c>
      <c r="G94" s="56"/>
      <c r="H94" s="58">
        <f t="shared" si="14"/>
        <v>0</v>
      </c>
      <c r="I94" s="59"/>
      <c r="J94" s="60"/>
      <c r="K94" s="94">
        <f t="shared" si="15"/>
        <v>1</v>
      </c>
      <c r="L94" s="61">
        <f t="shared" si="17"/>
        <v>0</v>
      </c>
    </row>
    <row r="95" spans="1:12" ht="12.75">
      <c r="A95" s="52"/>
      <c r="B95" s="53"/>
      <c r="C95" s="54"/>
      <c r="D95" s="55"/>
      <c r="E95" s="56"/>
      <c r="F95" s="57">
        <f t="shared" si="16"/>
        <v>0</v>
      </c>
      <c r="G95" s="56"/>
      <c r="H95" s="58">
        <f t="shared" si="14"/>
        <v>0</v>
      </c>
      <c r="I95" s="59"/>
      <c r="J95" s="60"/>
      <c r="K95" s="94">
        <f t="shared" si="15"/>
        <v>1</v>
      </c>
      <c r="L95" s="61">
        <f t="shared" si="17"/>
        <v>0</v>
      </c>
    </row>
    <row r="96" spans="1:12" ht="12.75">
      <c r="A96" s="52"/>
      <c r="B96" s="53"/>
      <c r="C96" s="54"/>
      <c r="D96" s="55"/>
      <c r="E96" s="56"/>
      <c r="F96" s="57">
        <f t="shared" si="16"/>
        <v>0</v>
      </c>
      <c r="G96" s="56"/>
      <c r="H96" s="58">
        <f t="shared" si="14"/>
        <v>0</v>
      </c>
      <c r="I96" s="59"/>
      <c r="J96" s="60"/>
      <c r="K96" s="94">
        <f t="shared" si="15"/>
        <v>1</v>
      </c>
      <c r="L96" s="61">
        <f t="shared" si="17"/>
        <v>0</v>
      </c>
    </row>
    <row r="97" spans="1:12" ht="12.75">
      <c r="A97" s="52"/>
      <c r="B97" s="53"/>
      <c r="C97" s="54"/>
      <c r="D97" s="55"/>
      <c r="E97" s="56"/>
      <c r="F97" s="57">
        <f t="shared" si="16"/>
        <v>0</v>
      </c>
      <c r="G97" s="56"/>
      <c r="H97" s="58">
        <f t="shared" si="14"/>
        <v>0</v>
      </c>
      <c r="I97" s="59"/>
      <c r="J97" s="60"/>
      <c r="K97" s="94">
        <f t="shared" si="15"/>
        <v>1</v>
      </c>
      <c r="L97" s="61">
        <f t="shared" si="17"/>
        <v>0</v>
      </c>
    </row>
    <row r="98" spans="1:12" ht="12.75">
      <c r="A98" s="52"/>
      <c r="B98" s="53"/>
      <c r="C98" s="54"/>
      <c r="D98" s="55"/>
      <c r="E98" s="56"/>
      <c r="F98" s="57">
        <f t="shared" si="16"/>
        <v>0</v>
      </c>
      <c r="G98" s="56"/>
      <c r="H98" s="58">
        <f t="shared" si="14"/>
        <v>0</v>
      </c>
      <c r="I98" s="59"/>
      <c r="J98" s="60"/>
      <c r="K98" s="94">
        <f t="shared" si="15"/>
        <v>1</v>
      </c>
      <c r="L98" s="61">
        <f t="shared" si="17"/>
        <v>0</v>
      </c>
    </row>
    <row r="99" spans="1:12" ht="12.75">
      <c r="A99" s="52"/>
      <c r="B99" s="53"/>
      <c r="C99" s="54"/>
      <c r="D99" s="55"/>
      <c r="E99" s="56"/>
      <c r="F99" s="57">
        <f t="shared" si="16"/>
        <v>0</v>
      </c>
      <c r="G99" s="56"/>
      <c r="H99" s="58">
        <f t="shared" si="14"/>
        <v>0</v>
      </c>
      <c r="I99" s="59"/>
      <c r="J99" s="60"/>
      <c r="K99" s="94">
        <f t="shared" si="15"/>
        <v>1</v>
      </c>
      <c r="L99" s="61">
        <f t="shared" si="17"/>
        <v>0</v>
      </c>
    </row>
    <row r="100" spans="1:12" ht="12.75">
      <c r="A100" s="52"/>
      <c r="B100" s="53"/>
      <c r="C100" s="54"/>
      <c r="D100" s="55"/>
      <c r="E100" s="56"/>
      <c r="F100" s="57">
        <f t="shared" si="16"/>
        <v>0</v>
      </c>
      <c r="G100" s="56"/>
      <c r="H100" s="58">
        <f t="shared" si="14"/>
        <v>0</v>
      </c>
      <c r="I100" s="59"/>
      <c r="J100" s="60"/>
      <c r="K100" s="94">
        <f t="shared" si="15"/>
        <v>1</v>
      </c>
      <c r="L100" s="61">
        <f t="shared" si="17"/>
        <v>0</v>
      </c>
    </row>
    <row r="101" spans="1:12" ht="12.75">
      <c r="A101" s="41"/>
      <c r="B101" s="42"/>
      <c r="C101" s="43"/>
      <c r="D101" s="62"/>
      <c r="E101" s="45"/>
      <c r="F101" s="63">
        <f t="shared" si="16"/>
        <v>0</v>
      </c>
      <c r="G101" s="45"/>
      <c r="H101" s="47">
        <f t="shared" si="14"/>
        <v>0</v>
      </c>
      <c r="I101" s="48"/>
      <c r="J101" s="49"/>
      <c r="K101" s="94">
        <f t="shared" si="15"/>
        <v>1</v>
      </c>
      <c r="L101" s="61">
        <f t="shared" si="17"/>
        <v>0</v>
      </c>
    </row>
    <row r="102" spans="1:12" ht="12.75">
      <c r="A102" s="52"/>
      <c r="B102" s="53"/>
      <c r="C102" s="54"/>
      <c r="D102" s="55"/>
      <c r="E102" s="56"/>
      <c r="F102" s="57">
        <f t="shared" si="16"/>
        <v>0</v>
      </c>
      <c r="G102" s="56"/>
      <c r="H102" s="58">
        <f t="shared" si="14"/>
        <v>0</v>
      </c>
      <c r="I102" s="59"/>
      <c r="J102" s="60"/>
      <c r="K102" s="94">
        <f t="shared" si="15"/>
        <v>1</v>
      </c>
      <c r="L102" s="61">
        <f t="shared" si="17"/>
        <v>0</v>
      </c>
    </row>
    <row r="103" spans="1:12" ht="12.75">
      <c r="A103" s="52"/>
      <c r="B103" s="53"/>
      <c r="C103" s="54"/>
      <c r="D103" s="55"/>
      <c r="E103" s="56"/>
      <c r="F103" s="57">
        <f>E103-D103</f>
        <v>0</v>
      </c>
      <c r="G103" s="56"/>
      <c r="H103" s="58">
        <f>IF(F103&gt;0,ROUNDUP(G103/F103,6),0)</f>
        <v>0</v>
      </c>
      <c r="I103" s="59"/>
      <c r="J103" s="60"/>
      <c r="K103" s="94">
        <f>IF(SUM(J103-I103+1)&gt;365,365,SUM(J103-I103+1))</f>
        <v>1</v>
      </c>
      <c r="L103" s="61">
        <f t="shared" si="17"/>
        <v>0</v>
      </c>
    </row>
    <row r="104" spans="1:12" ht="12.75">
      <c r="A104" s="52"/>
      <c r="B104" s="53"/>
      <c r="C104" s="54"/>
      <c r="D104" s="55"/>
      <c r="E104" s="56"/>
      <c r="F104" s="57">
        <f>E104-D104</f>
        <v>0</v>
      </c>
      <c r="G104" s="56"/>
      <c r="H104" s="58">
        <f>IF(F104&gt;0,ROUNDUP(G104/F104,6),0)</f>
        <v>0</v>
      </c>
      <c r="I104" s="59"/>
      <c r="J104" s="60"/>
      <c r="K104" s="94">
        <f>IF(SUM(J104-I104+1)&gt;365,365,SUM(J104-I104+1))</f>
        <v>1</v>
      </c>
      <c r="L104" s="61">
        <f t="shared" si="17"/>
        <v>0</v>
      </c>
    </row>
    <row r="105" spans="1:12" ht="12.75">
      <c r="A105" s="52"/>
      <c r="B105" s="53"/>
      <c r="C105" s="54"/>
      <c r="D105" s="55"/>
      <c r="E105" s="56"/>
      <c r="F105" s="57">
        <f>E105-D105</f>
        <v>0</v>
      </c>
      <c r="G105" s="56"/>
      <c r="H105" s="58">
        <f>IF(F105&gt;0,ROUNDUP(G105/F105,6),0)</f>
        <v>0</v>
      </c>
      <c r="I105" s="59"/>
      <c r="J105" s="60"/>
      <c r="K105" s="94">
        <f>IF(SUM(J105-I105+1)&gt;365,365,SUM(J105-I105+1))</f>
        <v>1</v>
      </c>
      <c r="L105" s="61">
        <f t="shared" si="17"/>
        <v>0</v>
      </c>
    </row>
    <row r="106" spans="1:12" ht="12.75">
      <c r="A106" s="52"/>
      <c r="B106" s="53"/>
      <c r="C106" s="54"/>
      <c r="D106" s="55"/>
      <c r="E106" s="56"/>
      <c r="F106" s="57">
        <f>E106-D106</f>
        <v>0</v>
      </c>
      <c r="G106" s="56"/>
      <c r="H106" s="58">
        <f>IF(F106&gt;0,ROUNDUP(G106/F106,6),0)</f>
        <v>0</v>
      </c>
      <c r="I106" s="59"/>
      <c r="J106" s="60"/>
      <c r="K106" s="94">
        <f>IF(SUM(J106-I106+1)&gt;365,365,SUM(J106-I106+1))</f>
        <v>1</v>
      </c>
      <c r="L106" s="61">
        <f t="shared" si="17"/>
        <v>0</v>
      </c>
    </row>
    <row r="107" spans="1:12" ht="12.75">
      <c r="A107" s="52"/>
      <c r="B107" s="53"/>
      <c r="C107" s="54"/>
      <c r="D107" s="55"/>
      <c r="E107" s="56"/>
      <c r="F107" s="57">
        <f>E107-D107</f>
        <v>0</v>
      </c>
      <c r="G107" s="56"/>
      <c r="H107" s="58">
        <f>IF(F107&gt;0,ROUNDUP(G107/F107,6),0)</f>
        <v>0</v>
      </c>
      <c r="I107" s="59"/>
      <c r="J107" s="60"/>
      <c r="K107" s="94">
        <f>IF(SUM(J107-I107+1)&gt;365,365,SUM(J107-I107+1))</f>
        <v>1</v>
      </c>
      <c r="L107" s="61">
        <f t="shared" si="17"/>
        <v>0</v>
      </c>
    </row>
    <row r="108" spans="1:12" ht="12.75">
      <c r="A108" s="52"/>
      <c r="B108" s="53"/>
      <c r="C108" s="54"/>
      <c r="D108" s="55"/>
      <c r="E108" s="56"/>
      <c r="F108" s="57">
        <f aca="true" t="shared" si="18" ref="F108:F119">E108-D108</f>
        <v>0</v>
      </c>
      <c r="G108" s="56"/>
      <c r="H108" s="58">
        <f aca="true" t="shared" si="19" ref="H108:H119">IF(F108&gt;0,ROUNDUP(G108/F108,6),0)</f>
        <v>0</v>
      </c>
      <c r="I108" s="59"/>
      <c r="J108" s="60"/>
      <c r="K108" s="94">
        <f aca="true" t="shared" si="20" ref="K108:K119">IF(SUM(J108-I108+1)&gt;365,365,SUM(J108-I108+1))</f>
        <v>1</v>
      </c>
      <c r="L108" s="61">
        <f t="shared" si="17"/>
        <v>0</v>
      </c>
    </row>
    <row r="109" spans="1:12" ht="12.75">
      <c r="A109" s="41"/>
      <c r="B109" s="42"/>
      <c r="C109" s="43"/>
      <c r="D109" s="62"/>
      <c r="E109" s="45"/>
      <c r="F109" s="63">
        <f t="shared" si="18"/>
        <v>0</v>
      </c>
      <c r="G109" s="45"/>
      <c r="H109" s="47">
        <f t="shared" si="19"/>
        <v>0</v>
      </c>
      <c r="I109" s="48"/>
      <c r="J109" s="49"/>
      <c r="K109" s="94">
        <f t="shared" si="20"/>
        <v>1</v>
      </c>
      <c r="L109" s="61">
        <f t="shared" si="17"/>
        <v>0</v>
      </c>
    </row>
    <row r="110" spans="1:12" ht="12.75">
      <c r="A110" s="52"/>
      <c r="B110" s="53"/>
      <c r="C110" s="54"/>
      <c r="D110" s="55"/>
      <c r="E110" s="56"/>
      <c r="F110" s="57">
        <f t="shared" si="18"/>
        <v>0</v>
      </c>
      <c r="G110" s="56"/>
      <c r="H110" s="58">
        <f t="shared" si="19"/>
        <v>0</v>
      </c>
      <c r="I110" s="59"/>
      <c r="J110" s="60"/>
      <c r="K110" s="94">
        <f t="shared" si="20"/>
        <v>1</v>
      </c>
      <c r="L110" s="61">
        <f t="shared" si="17"/>
        <v>0</v>
      </c>
    </row>
    <row r="111" spans="1:12" ht="12.75">
      <c r="A111" s="95"/>
      <c r="B111" s="53"/>
      <c r="C111" s="82"/>
      <c r="D111" s="55"/>
      <c r="E111" s="55"/>
      <c r="F111" s="57">
        <f t="shared" si="18"/>
        <v>0</v>
      </c>
      <c r="G111" s="55"/>
      <c r="H111" s="58">
        <f t="shared" si="19"/>
        <v>0</v>
      </c>
      <c r="I111" s="83"/>
      <c r="J111" s="83"/>
      <c r="K111" s="94">
        <f t="shared" si="20"/>
        <v>1</v>
      </c>
      <c r="L111" s="61">
        <f t="shared" si="17"/>
        <v>0</v>
      </c>
    </row>
    <row r="112" spans="1:12" ht="12.75">
      <c r="A112" s="95"/>
      <c r="B112" s="53"/>
      <c r="C112" s="82"/>
      <c r="D112" s="55"/>
      <c r="E112" s="55"/>
      <c r="F112" s="57">
        <f t="shared" si="18"/>
        <v>0</v>
      </c>
      <c r="G112" s="55"/>
      <c r="H112" s="58">
        <f t="shared" si="19"/>
        <v>0</v>
      </c>
      <c r="I112" s="83"/>
      <c r="J112" s="83"/>
      <c r="K112" s="94">
        <f t="shared" si="20"/>
        <v>1</v>
      </c>
      <c r="L112" s="61">
        <f t="shared" si="17"/>
        <v>0</v>
      </c>
    </row>
    <row r="113" spans="1:12" ht="12.75">
      <c r="A113" s="41"/>
      <c r="B113" s="42"/>
      <c r="C113" s="43"/>
      <c r="D113" s="62"/>
      <c r="E113" s="45"/>
      <c r="F113" s="63">
        <f t="shared" si="18"/>
        <v>0</v>
      </c>
      <c r="G113" s="45"/>
      <c r="H113" s="47">
        <f t="shared" si="19"/>
        <v>0</v>
      </c>
      <c r="I113" s="48"/>
      <c r="J113" s="49"/>
      <c r="K113" s="94">
        <f t="shared" si="20"/>
        <v>1</v>
      </c>
      <c r="L113" s="61">
        <f t="shared" si="17"/>
        <v>0</v>
      </c>
    </row>
    <row r="114" spans="1:12" ht="12.75">
      <c r="A114" s="52"/>
      <c r="B114" s="53"/>
      <c r="C114" s="54"/>
      <c r="D114" s="55"/>
      <c r="E114" s="56"/>
      <c r="F114" s="57">
        <f t="shared" si="18"/>
        <v>0</v>
      </c>
      <c r="G114" s="56"/>
      <c r="H114" s="58">
        <f t="shared" si="19"/>
        <v>0</v>
      </c>
      <c r="I114" s="59"/>
      <c r="J114" s="60"/>
      <c r="K114" s="94">
        <f t="shared" si="20"/>
        <v>1</v>
      </c>
      <c r="L114" s="61">
        <f t="shared" si="17"/>
        <v>0</v>
      </c>
    </row>
    <row r="115" spans="1:12" ht="12.75">
      <c r="A115" s="41"/>
      <c r="B115" s="42"/>
      <c r="C115" s="43"/>
      <c r="D115" s="62"/>
      <c r="E115" s="45"/>
      <c r="F115" s="63">
        <f t="shared" si="18"/>
        <v>0</v>
      </c>
      <c r="G115" s="45"/>
      <c r="H115" s="47">
        <f t="shared" si="19"/>
        <v>0</v>
      </c>
      <c r="I115" s="48"/>
      <c r="J115" s="49"/>
      <c r="K115" s="94">
        <f t="shared" si="20"/>
        <v>1</v>
      </c>
      <c r="L115" s="61">
        <f t="shared" si="17"/>
        <v>0</v>
      </c>
    </row>
    <row r="116" spans="1:12" ht="12.75">
      <c r="A116" s="52"/>
      <c r="B116" s="53"/>
      <c r="C116" s="54"/>
      <c r="D116" s="55"/>
      <c r="E116" s="56"/>
      <c r="F116" s="57">
        <f t="shared" si="18"/>
        <v>0</v>
      </c>
      <c r="G116" s="56"/>
      <c r="H116" s="58">
        <f t="shared" si="19"/>
        <v>0</v>
      </c>
      <c r="I116" s="59"/>
      <c r="J116" s="60"/>
      <c r="K116" s="94">
        <f t="shared" si="20"/>
        <v>1</v>
      </c>
      <c r="L116" s="61">
        <f t="shared" si="17"/>
        <v>0</v>
      </c>
    </row>
    <row r="117" spans="1:12" ht="12.75">
      <c r="A117" s="41"/>
      <c r="B117" s="62"/>
      <c r="C117" s="45"/>
      <c r="D117" s="62"/>
      <c r="E117" s="45"/>
      <c r="F117" s="63">
        <f t="shared" si="18"/>
        <v>0</v>
      </c>
      <c r="G117" s="45"/>
      <c r="H117" s="47">
        <f t="shared" si="19"/>
        <v>0</v>
      </c>
      <c r="I117" s="48"/>
      <c r="J117" s="49"/>
      <c r="K117" s="94">
        <f t="shared" si="20"/>
        <v>1</v>
      </c>
      <c r="L117" s="61">
        <f t="shared" si="17"/>
        <v>0</v>
      </c>
    </row>
    <row r="118" spans="1:12" ht="12.75">
      <c r="A118" s="52"/>
      <c r="B118" s="55"/>
      <c r="C118" s="56"/>
      <c r="D118" s="55"/>
      <c r="E118" s="56"/>
      <c r="F118" s="57">
        <f t="shared" si="18"/>
        <v>0</v>
      </c>
      <c r="G118" s="56"/>
      <c r="H118" s="58">
        <f t="shared" si="19"/>
        <v>0</v>
      </c>
      <c r="I118" s="59"/>
      <c r="J118" s="60"/>
      <c r="K118" s="94">
        <f t="shared" si="20"/>
        <v>1</v>
      </c>
      <c r="L118" s="61">
        <f t="shared" si="17"/>
        <v>0</v>
      </c>
    </row>
    <row r="119" spans="1:12" ht="13.5" thickBot="1">
      <c r="A119" s="64"/>
      <c r="B119" s="65"/>
      <c r="C119" s="66"/>
      <c r="D119" s="65"/>
      <c r="E119" s="66"/>
      <c r="F119" s="67">
        <f t="shared" si="18"/>
        <v>0</v>
      </c>
      <c r="G119" s="66"/>
      <c r="H119" s="68">
        <f t="shared" si="19"/>
        <v>0</v>
      </c>
      <c r="I119" s="69"/>
      <c r="J119" s="70"/>
      <c r="K119" s="96">
        <f t="shared" si="20"/>
        <v>1</v>
      </c>
      <c r="L119" s="72">
        <f>ROUNDUP(K119*2200*H119/365*20,0)/20</f>
        <v>0</v>
      </c>
    </row>
    <row r="121" ht="12.75">
      <c r="L121" s="98">
        <f>SUM(L85:L117)</f>
        <v>0</v>
      </c>
    </row>
    <row r="122" ht="13.5" thickBot="1"/>
    <row r="123" spans="1:12" ht="13.5" thickBot="1">
      <c r="A123" s="75" t="s">
        <v>26</v>
      </c>
      <c r="B123" s="1"/>
      <c r="C123" s="1"/>
      <c r="D123" s="1"/>
      <c r="E123" s="1"/>
      <c r="G123" s="1"/>
      <c r="H123" s="1"/>
      <c r="I123" s="1"/>
      <c r="J123" s="1" t="s">
        <v>2</v>
      </c>
      <c r="K123" s="1"/>
      <c r="L123" s="76">
        <f>L121+L78+L37</f>
        <v>0</v>
      </c>
    </row>
    <row r="124" spans="1:12" ht="12.75">
      <c r="A124" s="75"/>
      <c r="B124" s="1"/>
      <c r="C124" s="1"/>
      <c r="D124" s="1"/>
      <c r="E124" s="1"/>
      <c r="G124" s="1"/>
      <c r="H124" s="1"/>
      <c r="I124" s="1"/>
      <c r="J124" s="1"/>
      <c r="K124" s="1"/>
      <c r="L124" s="101"/>
    </row>
    <row r="125" ht="12.75">
      <c r="A125" s="74"/>
    </row>
    <row r="126" ht="13.5" thickBot="1">
      <c r="A126" s="74"/>
    </row>
    <row r="127" spans="1:12" ht="12.75">
      <c r="A127" s="13" t="s">
        <v>3</v>
      </c>
      <c r="B127" s="14" t="s">
        <v>4</v>
      </c>
      <c r="C127" s="15" t="s">
        <v>5</v>
      </c>
      <c r="D127" s="16" t="s">
        <v>6</v>
      </c>
      <c r="E127" s="17" t="s">
        <v>7</v>
      </c>
      <c r="F127" s="14" t="s">
        <v>8</v>
      </c>
      <c r="G127" s="15" t="s">
        <v>38</v>
      </c>
      <c r="H127" s="14" t="s">
        <v>9</v>
      </c>
      <c r="I127" s="18" t="s">
        <v>10</v>
      </c>
      <c r="J127" s="14"/>
      <c r="K127" s="14" t="s">
        <v>1</v>
      </c>
      <c r="L127" s="19"/>
    </row>
    <row r="128" spans="1:12" ht="12.75">
      <c r="A128" s="21" t="s">
        <v>11</v>
      </c>
      <c r="B128" s="22" t="s">
        <v>12</v>
      </c>
      <c r="C128" s="23"/>
      <c r="D128" s="24" t="s">
        <v>13</v>
      </c>
      <c r="E128" s="24" t="s">
        <v>14</v>
      </c>
      <c r="F128" s="22" t="s">
        <v>15</v>
      </c>
      <c r="G128" s="23" t="s">
        <v>39</v>
      </c>
      <c r="H128" s="25" t="s">
        <v>16</v>
      </c>
      <c r="I128" s="26" t="s">
        <v>17</v>
      </c>
      <c r="J128" s="27" t="s">
        <v>18</v>
      </c>
      <c r="K128" s="28" t="s">
        <v>19</v>
      </c>
      <c r="L128" s="29" t="s">
        <v>20</v>
      </c>
    </row>
    <row r="129" spans="1:12" ht="13.5" thickBot="1">
      <c r="A129" s="30" t="s">
        <v>21</v>
      </c>
      <c r="B129" s="31"/>
      <c r="C129" s="32"/>
      <c r="D129" s="31" t="s">
        <v>22</v>
      </c>
      <c r="E129" s="33" t="s">
        <v>23</v>
      </c>
      <c r="F129" s="31" t="s">
        <v>24</v>
      </c>
      <c r="G129" s="34" t="s">
        <v>40</v>
      </c>
      <c r="H129" s="35"/>
      <c r="I129" s="36" t="s">
        <v>25</v>
      </c>
      <c r="J129" s="37"/>
      <c r="K129" s="38"/>
      <c r="L129" s="39"/>
    </row>
    <row r="130" spans="1:12" ht="12.75">
      <c r="A130" s="84"/>
      <c r="B130" s="85"/>
      <c r="C130" s="86"/>
      <c r="D130" s="87"/>
      <c r="E130" s="88"/>
      <c r="F130" s="89">
        <f>E130-D130</f>
        <v>0</v>
      </c>
      <c r="G130" s="88"/>
      <c r="H130" s="90">
        <f aca="true" t="shared" si="21" ref="H130:H145">IF(F130&gt;0,ROUNDUP(G130/F130,6),0)</f>
        <v>0</v>
      </c>
      <c r="I130" s="91"/>
      <c r="J130" s="92"/>
      <c r="K130" s="93">
        <f aca="true" t="shared" si="22" ref="K130:K145">IF(SUM(J130-I130+1)&gt;365,365,SUM(J130-I130+1))</f>
        <v>1</v>
      </c>
      <c r="L130" s="51">
        <f>ROUNDUP(K130*2200*H130/365*20,0)/20</f>
        <v>0</v>
      </c>
    </row>
    <row r="131" spans="1:12" ht="12.75">
      <c r="A131" s="52"/>
      <c r="B131" s="53"/>
      <c r="C131" s="54"/>
      <c r="D131" s="55"/>
      <c r="E131" s="56"/>
      <c r="F131" s="57">
        <f aca="true" t="shared" si="23" ref="F131:F145">E131-D131</f>
        <v>0</v>
      </c>
      <c r="G131" s="56"/>
      <c r="H131" s="58">
        <f t="shared" si="21"/>
        <v>0</v>
      </c>
      <c r="I131" s="59"/>
      <c r="J131" s="60"/>
      <c r="K131" s="94">
        <f t="shared" si="22"/>
        <v>1</v>
      </c>
      <c r="L131" s="61">
        <f>ROUNDUP(K131*2200*H131/365*20,0)/20</f>
        <v>0</v>
      </c>
    </row>
    <row r="132" spans="1:12" ht="12.75">
      <c r="A132" s="41"/>
      <c r="B132" s="42"/>
      <c r="C132" s="43"/>
      <c r="D132" s="62"/>
      <c r="E132" s="45"/>
      <c r="F132" s="63">
        <f t="shared" si="23"/>
        <v>0</v>
      </c>
      <c r="G132" s="45"/>
      <c r="H132" s="47">
        <f t="shared" si="21"/>
        <v>0</v>
      </c>
      <c r="I132" s="48"/>
      <c r="J132" s="49"/>
      <c r="K132" s="94">
        <f t="shared" si="22"/>
        <v>1</v>
      </c>
      <c r="L132" s="61">
        <f aca="true" t="shared" si="24" ref="L132:L161">ROUNDUP(K132*2200*H132/365*20,0)/20</f>
        <v>0</v>
      </c>
    </row>
    <row r="133" spans="1:12" ht="12.75">
      <c r="A133" s="52"/>
      <c r="B133" s="53"/>
      <c r="C133" s="54"/>
      <c r="D133" s="55"/>
      <c r="E133" s="56"/>
      <c r="F133" s="57">
        <f t="shared" si="23"/>
        <v>0</v>
      </c>
      <c r="G133" s="56"/>
      <c r="H133" s="58">
        <f t="shared" si="21"/>
        <v>0</v>
      </c>
      <c r="I133" s="59"/>
      <c r="J133" s="60"/>
      <c r="K133" s="94">
        <f t="shared" si="22"/>
        <v>1</v>
      </c>
      <c r="L133" s="61">
        <f t="shared" si="24"/>
        <v>0</v>
      </c>
    </row>
    <row r="134" spans="1:12" ht="12.75">
      <c r="A134" s="52"/>
      <c r="B134" s="53"/>
      <c r="C134" s="54"/>
      <c r="D134" s="55"/>
      <c r="E134" s="56"/>
      <c r="F134" s="57">
        <f t="shared" si="23"/>
        <v>0</v>
      </c>
      <c r="G134" s="56"/>
      <c r="H134" s="58">
        <f t="shared" si="21"/>
        <v>0</v>
      </c>
      <c r="I134" s="59"/>
      <c r="J134" s="60"/>
      <c r="K134" s="94">
        <f t="shared" si="22"/>
        <v>1</v>
      </c>
      <c r="L134" s="61">
        <f t="shared" si="24"/>
        <v>0</v>
      </c>
    </row>
    <row r="135" spans="1:12" ht="12.75">
      <c r="A135" s="52"/>
      <c r="B135" s="53"/>
      <c r="C135" s="54"/>
      <c r="D135" s="55"/>
      <c r="E135" s="56"/>
      <c r="F135" s="57">
        <f t="shared" si="23"/>
        <v>0</v>
      </c>
      <c r="G135" s="56"/>
      <c r="H135" s="58">
        <f t="shared" si="21"/>
        <v>0</v>
      </c>
      <c r="I135" s="59"/>
      <c r="J135" s="60"/>
      <c r="K135" s="94">
        <f t="shared" si="22"/>
        <v>1</v>
      </c>
      <c r="L135" s="61">
        <f t="shared" si="24"/>
        <v>0</v>
      </c>
    </row>
    <row r="136" spans="1:12" ht="12.75">
      <c r="A136" s="52"/>
      <c r="B136" s="53"/>
      <c r="C136" s="54"/>
      <c r="D136" s="55"/>
      <c r="E136" s="56"/>
      <c r="F136" s="57">
        <f t="shared" si="23"/>
        <v>0</v>
      </c>
      <c r="G136" s="56"/>
      <c r="H136" s="58">
        <f t="shared" si="21"/>
        <v>0</v>
      </c>
      <c r="I136" s="59"/>
      <c r="J136" s="60"/>
      <c r="K136" s="94">
        <f t="shared" si="22"/>
        <v>1</v>
      </c>
      <c r="L136" s="61">
        <f t="shared" si="24"/>
        <v>0</v>
      </c>
    </row>
    <row r="137" spans="1:12" ht="12.75">
      <c r="A137" s="52"/>
      <c r="B137" s="53"/>
      <c r="C137" s="54"/>
      <c r="D137" s="55"/>
      <c r="E137" s="56"/>
      <c r="F137" s="57">
        <f t="shared" si="23"/>
        <v>0</v>
      </c>
      <c r="G137" s="56"/>
      <c r="H137" s="58">
        <f t="shared" si="21"/>
        <v>0</v>
      </c>
      <c r="I137" s="59"/>
      <c r="J137" s="60"/>
      <c r="K137" s="94">
        <f t="shared" si="22"/>
        <v>1</v>
      </c>
      <c r="L137" s="61">
        <f t="shared" si="24"/>
        <v>0</v>
      </c>
    </row>
    <row r="138" spans="1:12" ht="12.75">
      <c r="A138" s="52"/>
      <c r="B138" s="53"/>
      <c r="C138" s="54"/>
      <c r="D138" s="55"/>
      <c r="E138" s="56"/>
      <c r="F138" s="57">
        <f t="shared" si="23"/>
        <v>0</v>
      </c>
      <c r="G138" s="56"/>
      <c r="H138" s="58">
        <f t="shared" si="21"/>
        <v>0</v>
      </c>
      <c r="I138" s="59"/>
      <c r="J138" s="60"/>
      <c r="K138" s="94">
        <f t="shared" si="22"/>
        <v>1</v>
      </c>
      <c r="L138" s="61">
        <f t="shared" si="24"/>
        <v>0</v>
      </c>
    </row>
    <row r="139" spans="1:12" ht="12.75">
      <c r="A139" s="52"/>
      <c r="B139" s="53"/>
      <c r="C139" s="54"/>
      <c r="D139" s="55"/>
      <c r="E139" s="56"/>
      <c r="F139" s="57">
        <f t="shared" si="23"/>
        <v>0</v>
      </c>
      <c r="G139" s="56"/>
      <c r="H139" s="58">
        <f t="shared" si="21"/>
        <v>0</v>
      </c>
      <c r="I139" s="59"/>
      <c r="J139" s="60"/>
      <c r="K139" s="94">
        <f t="shared" si="22"/>
        <v>1</v>
      </c>
      <c r="L139" s="61">
        <f t="shared" si="24"/>
        <v>0</v>
      </c>
    </row>
    <row r="140" spans="1:12" ht="12.75">
      <c r="A140" s="52"/>
      <c r="B140" s="53"/>
      <c r="C140" s="54"/>
      <c r="D140" s="55"/>
      <c r="E140" s="56"/>
      <c r="F140" s="57">
        <f t="shared" si="23"/>
        <v>0</v>
      </c>
      <c r="G140" s="56"/>
      <c r="H140" s="58">
        <f t="shared" si="21"/>
        <v>0</v>
      </c>
      <c r="I140" s="59"/>
      <c r="J140" s="60"/>
      <c r="K140" s="94">
        <f t="shared" si="22"/>
        <v>1</v>
      </c>
      <c r="L140" s="61">
        <f t="shared" si="24"/>
        <v>0</v>
      </c>
    </row>
    <row r="141" spans="1:12" ht="12.75">
      <c r="A141" s="52"/>
      <c r="B141" s="53"/>
      <c r="C141" s="54"/>
      <c r="D141" s="55"/>
      <c r="E141" s="56"/>
      <c r="F141" s="57">
        <f t="shared" si="23"/>
        <v>0</v>
      </c>
      <c r="G141" s="56"/>
      <c r="H141" s="58">
        <f t="shared" si="21"/>
        <v>0</v>
      </c>
      <c r="I141" s="59"/>
      <c r="J141" s="60"/>
      <c r="K141" s="94">
        <f t="shared" si="22"/>
        <v>1</v>
      </c>
      <c r="L141" s="61">
        <f t="shared" si="24"/>
        <v>0</v>
      </c>
    </row>
    <row r="142" spans="1:12" ht="12.75">
      <c r="A142" s="52"/>
      <c r="B142" s="53"/>
      <c r="C142" s="54"/>
      <c r="D142" s="55"/>
      <c r="E142" s="56"/>
      <c r="F142" s="57">
        <f t="shared" si="23"/>
        <v>0</v>
      </c>
      <c r="G142" s="56"/>
      <c r="H142" s="58">
        <f t="shared" si="21"/>
        <v>0</v>
      </c>
      <c r="I142" s="59"/>
      <c r="J142" s="60"/>
      <c r="K142" s="94">
        <f t="shared" si="22"/>
        <v>1</v>
      </c>
      <c r="L142" s="61">
        <f t="shared" si="24"/>
        <v>0</v>
      </c>
    </row>
    <row r="143" spans="1:12" ht="12.75">
      <c r="A143" s="52"/>
      <c r="B143" s="53"/>
      <c r="C143" s="54"/>
      <c r="D143" s="55"/>
      <c r="E143" s="56"/>
      <c r="F143" s="57">
        <f t="shared" si="23"/>
        <v>0</v>
      </c>
      <c r="G143" s="56"/>
      <c r="H143" s="58">
        <f t="shared" si="21"/>
        <v>0</v>
      </c>
      <c r="I143" s="59"/>
      <c r="J143" s="60"/>
      <c r="K143" s="94">
        <f t="shared" si="22"/>
        <v>1</v>
      </c>
      <c r="L143" s="61">
        <f t="shared" si="24"/>
        <v>0</v>
      </c>
    </row>
    <row r="144" spans="1:12" ht="12.75">
      <c r="A144" s="41"/>
      <c r="B144" s="42"/>
      <c r="C144" s="43"/>
      <c r="D144" s="62"/>
      <c r="E144" s="45"/>
      <c r="F144" s="63">
        <f t="shared" si="23"/>
        <v>0</v>
      </c>
      <c r="G144" s="45"/>
      <c r="H144" s="47">
        <f t="shared" si="21"/>
        <v>0</v>
      </c>
      <c r="I144" s="48"/>
      <c r="J144" s="49"/>
      <c r="K144" s="94">
        <f t="shared" si="22"/>
        <v>1</v>
      </c>
      <c r="L144" s="61">
        <f t="shared" si="24"/>
        <v>0</v>
      </c>
    </row>
    <row r="145" spans="1:12" ht="12.75">
      <c r="A145" s="52"/>
      <c r="B145" s="53"/>
      <c r="C145" s="54"/>
      <c r="D145" s="55"/>
      <c r="E145" s="56"/>
      <c r="F145" s="57">
        <f t="shared" si="23"/>
        <v>0</v>
      </c>
      <c r="G145" s="56"/>
      <c r="H145" s="58">
        <f t="shared" si="21"/>
        <v>0</v>
      </c>
      <c r="I145" s="59"/>
      <c r="J145" s="60"/>
      <c r="K145" s="94">
        <f t="shared" si="22"/>
        <v>1</v>
      </c>
      <c r="L145" s="61">
        <f t="shared" si="24"/>
        <v>0</v>
      </c>
    </row>
    <row r="146" spans="1:12" ht="12.75">
      <c r="A146" s="52"/>
      <c r="B146" s="53"/>
      <c r="C146" s="54"/>
      <c r="D146" s="55"/>
      <c r="E146" s="56"/>
      <c r="F146" s="57">
        <f>E146-D146</f>
        <v>0</v>
      </c>
      <c r="G146" s="56"/>
      <c r="H146" s="58">
        <f>IF(F146&gt;0,ROUNDUP(G146/F146,6),0)</f>
        <v>0</v>
      </c>
      <c r="I146" s="59"/>
      <c r="J146" s="60"/>
      <c r="K146" s="94">
        <f>IF(SUM(J146-I146+1)&gt;365,365,SUM(J146-I146+1))</f>
        <v>1</v>
      </c>
      <c r="L146" s="61">
        <f t="shared" si="24"/>
        <v>0</v>
      </c>
    </row>
    <row r="147" spans="1:12" ht="12.75">
      <c r="A147" s="52"/>
      <c r="B147" s="53"/>
      <c r="C147" s="54"/>
      <c r="D147" s="55"/>
      <c r="E147" s="56"/>
      <c r="F147" s="57">
        <f>E147-D147</f>
        <v>0</v>
      </c>
      <c r="G147" s="56"/>
      <c r="H147" s="58">
        <f>IF(F147&gt;0,ROUNDUP(G147/F147,6),0)</f>
        <v>0</v>
      </c>
      <c r="I147" s="59"/>
      <c r="J147" s="60"/>
      <c r="K147" s="94">
        <f>IF(SUM(J147-I147+1)&gt;365,365,SUM(J147-I147+1))</f>
        <v>1</v>
      </c>
      <c r="L147" s="61">
        <f t="shared" si="24"/>
        <v>0</v>
      </c>
    </row>
    <row r="148" spans="1:12" ht="12.75">
      <c r="A148" s="52"/>
      <c r="B148" s="53"/>
      <c r="C148" s="54"/>
      <c r="D148" s="55"/>
      <c r="E148" s="56"/>
      <c r="F148" s="57">
        <f>E148-D148</f>
        <v>0</v>
      </c>
      <c r="G148" s="56"/>
      <c r="H148" s="58">
        <f>IF(F148&gt;0,ROUNDUP(G148/F148,6),0)</f>
        <v>0</v>
      </c>
      <c r="I148" s="59"/>
      <c r="J148" s="60"/>
      <c r="K148" s="94">
        <f>IF(SUM(J148-I148+1)&gt;365,365,SUM(J148-I148+1))</f>
        <v>1</v>
      </c>
      <c r="L148" s="61">
        <f t="shared" si="24"/>
        <v>0</v>
      </c>
    </row>
    <row r="149" spans="1:12" ht="12.75">
      <c r="A149" s="52"/>
      <c r="B149" s="53"/>
      <c r="C149" s="54"/>
      <c r="D149" s="55"/>
      <c r="E149" s="56"/>
      <c r="F149" s="57">
        <f>E149-D149</f>
        <v>0</v>
      </c>
      <c r="G149" s="56"/>
      <c r="H149" s="58">
        <f>IF(F149&gt;0,ROUNDUP(G149/F149,6),0)</f>
        <v>0</v>
      </c>
      <c r="I149" s="59"/>
      <c r="J149" s="60"/>
      <c r="K149" s="94">
        <f>IF(SUM(J149-I149+1)&gt;365,365,SUM(J149-I149+1))</f>
        <v>1</v>
      </c>
      <c r="L149" s="61">
        <f t="shared" si="24"/>
        <v>0</v>
      </c>
    </row>
    <row r="150" spans="1:12" ht="12.75">
      <c r="A150" s="52"/>
      <c r="B150" s="53"/>
      <c r="C150" s="54"/>
      <c r="D150" s="55"/>
      <c r="E150" s="56"/>
      <c r="F150" s="57">
        <f>E150-D150</f>
        <v>0</v>
      </c>
      <c r="G150" s="56"/>
      <c r="H150" s="58">
        <f>IF(F150&gt;0,ROUNDUP(G150/F150,6),0)</f>
        <v>0</v>
      </c>
      <c r="I150" s="59"/>
      <c r="J150" s="60"/>
      <c r="K150" s="94">
        <f>IF(SUM(J150-I150+1)&gt;365,365,SUM(J150-I150+1))</f>
        <v>1</v>
      </c>
      <c r="L150" s="61">
        <f t="shared" si="24"/>
        <v>0</v>
      </c>
    </row>
    <row r="151" spans="1:12" ht="12.75">
      <c r="A151" s="52"/>
      <c r="B151" s="53"/>
      <c r="C151" s="54"/>
      <c r="D151" s="55"/>
      <c r="E151" s="56"/>
      <c r="F151" s="57">
        <f aca="true" t="shared" si="25" ref="F151:F162">E151-D151</f>
        <v>0</v>
      </c>
      <c r="G151" s="56"/>
      <c r="H151" s="58">
        <f aca="true" t="shared" si="26" ref="H151:H162">IF(F151&gt;0,ROUNDUP(G151/F151,6),0)</f>
        <v>0</v>
      </c>
      <c r="I151" s="59"/>
      <c r="J151" s="60"/>
      <c r="K151" s="94">
        <f aca="true" t="shared" si="27" ref="K151:K162">IF(SUM(J151-I151+1)&gt;365,365,SUM(J151-I151+1))</f>
        <v>1</v>
      </c>
      <c r="L151" s="61">
        <f t="shared" si="24"/>
        <v>0</v>
      </c>
    </row>
    <row r="152" spans="1:12" ht="12.75">
      <c r="A152" s="41"/>
      <c r="B152" s="42"/>
      <c r="C152" s="43"/>
      <c r="D152" s="62"/>
      <c r="E152" s="45"/>
      <c r="F152" s="63">
        <f t="shared" si="25"/>
        <v>0</v>
      </c>
      <c r="G152" s="45"/>
      <c r="H152" s="47">
        <f t="shared" si="26"/>
        <v>0</v>
      </c>
      <c r="I152" s="48"/>
      <c r="J152" s="49"/>
      <c r="K152" s="94">
        <f t="shared" si="27"/>
        <v>1</v>
      </c>
      <c r="L152" s="61">
        <f t="shared" si="24"/>
        <v>0</v>
      </c>
    </row>
    <row r="153" spans="1:12" ht="12.75">
      <c r="A153" s="52"/>
      <c r="B153" s="53"/>
      <c r="C153" s="54"/>
      <c r="D153" s="55"/>
      <c r="E153" s="56"/>
      <c r="F153" s="57">
        <f t="shared" si="25"/>
        <v>0</v>
      </c>
      <c r="G153" s="56"/>
      <c r="H153" s="58">
        <f t="shared" si="26"/>
        <v>0</v>
      </c>
      <c r="I153" s="59"/>
      <c r="J153" s="60"/>
      <c r="K153" s="94">
        <f t="shared" si="27"/>
        <v>1</v>
      </c>
      <c r="L153" s="61">
        <f t="shared" si="24"/>
        <v>0</v>
      </c>
    </row>
    <row r="154" spans="1:12" ht="12.75">
      <c r="A154" s="95"/>
      <c r="B154" s="53"/>
      <c r="C154" s="82"/>
      <c r="D154" s="55"/>
      <c r="E154" s="55"/>
      <c r="F154" s="57">
        <f t="shared" si="25"/>
        <v>0</v>
      </c>
      <c r="G154" s="55"/>
      <c r="H154" s="58">
        <f t="shared" si="26"/>
        <v>0</v>
      </c>
      <c r="I154" s="83"/>
      <c r="J154" s="83"/>
      <c r="K154" s="94">
        <f t="shared" si="27"/>
        <v>1</v>
      </c>
      <c r="L154" s="61">
        <f t="shared" si="24"/>
        <v>0</v>
      </c>
    </row>
    <row r="155" spans="1:12" ht="12.75">
      <c r="A155" s="95"/>
      <c r="B155" s="53"/>
      <c r="C155" s="82"/>
      <c r="D155" s="55"/>
      <c r="E155" s="55"/>
      <c r="F155" s="57">
        <f t="shared" si="25"/>
        <v>0</v>
      </c>
      <c r="G155" s="55"/>
      <c r="H155" s="58">
        <f t="shared" si="26"/>
        <v>0</v>
      </c>
      <c r="I155" s="83"/>
      <c r="J155" s="83"/>
      <c r="K155" s="94">
        <f t="shared" si="27"/>
        <v>1</v>
      </c>
      <c r="L155" s="61">
        <f t="shared" si="24"/>
        <v>0</v>
      </c>
    </row>
    <row r="156" spans="1:12" ht="12.75">
      <c r="A156" s="41"/>
      <c r="B156" s="42"/>
      <c r="C156" s="43"/>
      <c r="D156" s="62"/>
      <c r="E156" s="45"/>
      <c r="F156" s="63">
        <f t="shared" si="25"/>
        <v>0</v>
      </c>
      <c r="G156" s="45"/>
      <c r="H156" s="47">
        <f t="shared" si="26"/>
        <v>0</v>
      </c>
      <c r="I156" s="48"/>
      <c r="J156" s="49"/>
      <c r="K156" s="94">
        <f t="shared" si="27"/>
        <v>1</v>
      </c>
      <c r="L156" s="61">
        <f t="shared" si="24"/>
        <v>0</v>
      </c>
    </row>
    <row r="157" spans="1:12" ht="12.75">
      <c r="A157" s="52"/>
      <c r="B157" s="53"/>
      <c r="C157" s="54"/>
      <c r="D157" s="55"/>
      <c r="E157" s="56"/>
      <c r="F157" s="57">
        <f t="shared" si="25"/>
        <v>0</v>
      </c>
      <c r="G157" s="56"/>
      <c r="H157" s="58">
        <f t="shared" si="26"/>
        <v>0</v>
      </c>
      <c r="I157" s="59"/>
      <c r="J157" s="60"/>
      <c r="K157" s="94">
        <f t="shared" si="27"/>
        <v>1</v>
      </c>
      <c r="L157" s="61">
        <f t="shared" si="24"/>
        <v>0</v>
      </c>
    </row>
    <row r="158" spans="1:12" ht="12.75">
      <c r="A158" s="41"/>
      <c r="B158" s="42"/>
      <c r="C158" s="43"/>
      <c r="D158" s="62"/>
      <c r="E158" s="45"/>
      <c r="F158" s="63">
        <f t="shared" si="25"/>
        <v>0</v>
      </c>
      <c r="G158" s="45"/>
      <c r="H158" s="47">
        <f t="shared" si="26"/>
        <v>0</v>
      </c>
      <c r="I158" s="48"/>
      <c r="J158" s="49"/>
      <c r="K158" s="94">
        <f t="shared" si="27"/>
        <v>1</v>
      </c>
      <c r="L158" s="61">
        <f t="shared" si="24"/>
        <v>0</v>
      </c>
    </row>
    <row r="159" spans="1:12" ht="12.75">
      <c r="A159" s="52"/>
      <c r="B159" s="53"/>
      <c r="C159" s="54"/>
      <c r="D159" s="55"/>
      <c r="E159" s="56"/>
      <c r="F159" s="57">
        <f t="shared" si="25"/>
        <v>0</v>
      </c>
      <c r="G159" s="56"/>
      <c r="H159" s="58">
        <f t="shared" si="26"/>
        <v>0</v>
      </c>
      <c r="I159" s="59"/>
      <c r="J159" s="60"/>
      <c r="K159" s="94">
        <f t="shared" si="27"/>
        <v>1</v>
      </c>
      <c r="L159" s="61">
        <f t="shared" si="24"/>
        <v>0</v>
      </c>
    </row>
    <row r="160" spans="1:12" ht="12.75">
      <c r="A160" s="41"/>
      <c r="B160" s="62"/>
      <c r="C160" s="45"/>
      <c r="D160" s="62"/>
      <c r="E160" s="45"/>
      <c r="F160" s="63">
        <f t="shared" si="25"/>
        <v>0</v>
      </c>
      <c r="G160" s="45"/>
      <c r="H160" s="47">
        <f t="shared" si="26"/>
        <v>0</v>
      </c>
      <c r="I160" s="48"/>
      <c r="J160" s="49"/>
      <c r="K160" s="94">
        <f t="shared" si="27"/>
        <v>1</v>
      </c>
      <c r="L160" s="61">
        <f t="shared" si="24"/>
        <v>0</v>
      </c>
    </row>
    <row r="161" spans="1:12" ht="12.75">
      <c r="A161" s="52"/>
      <c r="B161" s="55"/>
      <c r="C161" s="56"/>
      <c r="D161" s="55"/>
      <c r="E161" s="56"/>
      <c r="F161" s="57">
        <f t="shared" si="25"/>
        <v>0</v>
      </c>
      <c r="G161" s="56"/>
      <c r="H161" s="58">
        <f t="shared" si="26"/>
        <v>0</v>
      </c>
      <c r="I161" s="59"/>
      <c r="J161" s="60"/>
      <c r="K161" s="94">
        <f t="shared" si="27"/>
        <v>1</v>
      </c>
      <c r="L161" s="61">
        <f t="shared" si="24"/>
        <v>0</v>
      </c>
    </row>
    <row r="162" spans="1:12" ht="13.5" thickBot="1">
      <c r="A162" s="64"/>
      <c r="B162" s="65"/>
      <c r="C162" s="66"/>
      <c r="D162" s="65"/>
      <c r="E162" s="66"/>
      <c r="F162" s="67">
        <f t="shared" si="25"/>
        <v>0</v>
      </c>
      <c r="G162" s="66"/>
      <c r="H162" s="68">
        <f t="shared" si="26"/>
        <v>0</v>
      </c>
      <c r="I162" s="69"/>
      <c r="J162" s="70"/>
      <c r="K162" s="96">
        <f t="shared" si="27"/>
        <v>1</v>
      </c>
      <c r="L162" s="72">
        <f>ROUNDUP(K162*2200*H162/365*20,0)/20</f>
        <v>0</v>
      </c>
    </row>
    <row r="164" ht="12.75">
      <c r="L164" s="98">
        <f>SUM(L128:L160)</f>
        <v>0</v>
      </c>
    </row>
    <row r="165" ht="13.5" thickBot="1"/>
    <row r="166" spans="1:12" ht="13.5" thickBot="1">
      <c r="A166" s="75" t="s">
        <v>26</v>
      </c>
      <c r="B166" s="1"/>
      <c r="C166" s="1"/>
      <c r="D166" s="1"/>
      <c r="E166" s="1"/>
      <c r="G166" s="1"/>
      <c r="H166" s="1"/>
      <c r="I166" s="1"/>
      <c r="J166" s="1" t="s">
        <v>2</v>
      </c>
      <c r="K166" s="1"/>
      <c r="L166" s="76">
        <f>L121+L78+L37+L164</f>
        <v>0</v>
      </c>
    </row>
    <row r="167" spans="1:12" ht="12.75">
      <c r="A167" s="75"/>
      <c r="B167" s="1"/>
      <c r="C167" s="1"/>
      <c r="D167" s="1"/>
      <c r="E167" s="1"/>
      <c r="G167" s="1"/>
      <c r="H167" s="1"/>
      <c r="I167" s="1"/>
      <c r="J167" s="1"/>
      <c r="K167" s="1"/>
      <c r="L167" s="101"/>
    </row>
    <row r="168" ht="12.75">
      <c r="A168" s="74"/>
    </row>
    <row r="169" ht="13.5" thickBot="1">
      <c r="A169" s="74"/>
    </row>
    <row r="170" spans="1:12" ht="12.75">
      <c r="A170" s="13" t="s">
        <v>3</v>
      </c>
      <c r="B170" s="14" t="s">
        <v>4</v>
      </c>
      <c r="C170" s="15" t="s">
        <v>5</v>
      </c>
      <c r="D170" s="16" t="s">
        <v>6</v>
      </c>
      <c r="E170" s="17" t="s">
        <v>7</v>
      </c>
      <c r="F170" s="14" t="s">
        <v>8</v>
      </c>
      <c r="G170" s="15" t="s">
        <v>38</v>
      </c>
      <c r="H170" s="14" t="s">
        <v>9</v>
      </c>
      <c r="I170" s="18" t="s">
        <v>10</v>
      </c>
      <c r="J170" s="14"/>
      <c r="K170" s="14" t="s">
        <v>1</v>
      </c>
      <c r="L170" s="19"/>
    </row>
    <row r="171" spans="1:12" ht="12.75">
      <c r="A171" s="21" t="s">
        <v>11</v>
      </c>
      <c r="B171" s="22" t="s">
        <v>12</v>
      </c>
      <c r="C171" s="23"/>
      <c r="D171" s="24" t="s">
        <v>13</v>
      </c>
      <c r="E171" s="24" t="s">
        <v>14</v>
      </c>
      <c r="F171" s="22" t="s">
        <v>15</v>
      </c>
      <c r="G171" s="23" t="s">
        <v>39</v>
      </c>
      <c r="H171" s="25" t="s">
        <v>16</v>
      </c>
      <c r="I171" s="26" t="s">
        <v>17</v>
      </c>
      <c r="J171" s="27" t="s">
        <v>18</v>
      </c>
      <c r="K171" s="28" t="s">
        <v>19</v>
      </c>
      <c r="L171" s="29" t="s">
        <v>20</v>
      </c>
    </row>
    <row r="172" spans="1:12" ht="13.5" thickBot="1">
      <c r="A172" s="30" t="s">
        <v>21</v>
      </c>
      <c r="B172" s="31"/>
      <c r="C172" s="32"/>
      <c r="D172" s="31" t="s">
        <v>22</v>
      </c>
      <c r="E172" s="33" t="s">
        <v>23</v>
      </c>
      <c r="F172" s="31" t="s">
        <v>24</v>
      </c>
      <c r="G172" s="34" t="s">
        <v>40</v>
      </c>
      <c r="H172" s="35"/>
      <c r="I172" s="36" t="s">
        <v>25</v>
      </c>
      <c r="J172" s="37"/>
      <c r="K172" s="38"/>
      <c r="L172" s="39"/>
    </row>
    <row r="173" spans="1:12" ht="12.75">
      <c r="A173" s="84"/>
      <c r="B173" s="85"/>
      <c r="C173" s="86"/>
      <c r="D173" s="87"/>
      <c r="E173" s="88"/>
      <c r="F173" s="89">
        <f>E173-D173</f>
        <v>0</v>
      </c>
      <c r="G173" s="88"/>
      <c r="H173" s="90">
        <f aca="true" t="shared" si="28" ref="H173:H188">IF(F173&gt;0,ROUNDUP(G173/F173,6),0)</f>
        <v>0</v>
      </c>
      <c r="I173" s="91"/>
      <c r="J173" s="92"/>
      <c r="K173" s="93">
        <f aca="true" t="shared" si="29" ref="K173:K188">IF(SUM(J173-I173+1)&gt;365,365,SUM(J173-I173+1))</f>
        <v>1</v>
      </c>
      <c r="L173" s="51">
        <f>ROUNDUP(K173*2200*H173/365*20,0)/20</f>
        <v>0</v>
      </c>
    </row>
    <row r="174" spans="1:12" ht="12.75">
      <c r="A174" s="52"/>
      <c r="B174" s="53"/>
      <c r="C174" s="54"/>
      <c r="D174" s="55"/>
      <c r="E174" s="56"/>
      <c r="F174" s="57">
        <f aca="true" t="shared" si="30" ref="F174:F188">E174-D174</f>
        <v>0</v>
      </c>
      <c r="G174" s="56"/>
      <c r="H174" s="58">
        <f t="shared" si="28"/>
        <v>0</v>
      </c>
      <c r="I174" s="59"/>
      <c r="J174" s="60"/>
      <c r="K174" s="94">
        <f t="shared" si="29"/>
        <v>1</v>
      </c>
      <c r="L174" s="61">
        <f>ROUNDUP(K174*2200*H174/365*20,0)/20</f>
        <v>0</v>
      </c>
    </row>
    <row r="175" spans="1:12" ht="12.75">
      <c r="A175" s="41"/>
      <c r="B175" s="42"/>
      <c r="C175" s="43"/>
      <c r="D175" s="62"/>
      <c r="E175" s="45"/>
      <c r="F175" s="63">
        <f t="shared" si="30"/>
        <v>0</v>
      </c>
      <c r="G175" s="45"/>
      <c r="H175" s="47">
        <f t="shared" si="28"/>
        <v>0</v>
      </c>
      <c r="I175" s="48"/>
      <c r="J175" s="49"/>
      <c r="K175" s="94">
        <f t="shared" si="29"/>
        <v>1</v>
      </c>
      <c r="L175" s="61">
        <f aca="true" t="shared" si="31" ref="L175:L204">ROUNDUP(K175*2200*H175/365*20,0)/20</f>
        <v>0</v>
      </c>
    </row>
    <row r="176" spans="1:12" ht="12.75">
      <c r="A176" s="52"/>
      <c r="B176" s="53"/>
      <c r="C176" s="54"/>
      <c r="D176" s="55"/>
      <c r="E176" s="56"/>
      <c r="F176" s="57">
        <f t="shared" si="30"/>
        <v>0</v>
      </c>
      <c r="G176" s="56"/>
      <c r="H176" s="58">
        <f t="shared" si="28"/>
        <v>0</v>
      </c>
      <c r="I176" s="59"/>
      <c r="J176" s="60"/>
      <c r="K176" s="94">
        <f t="shared" si="29"/>
        <v>1</v>
      </c>
      <c r="L176" s="61">
        <f t="shared" si="31"/>
        <v>0</v>
      </c>
    </row>
    <row r="177" spans="1:12" ht="12.75">
      <c r="A177" s="52"/>
      <c r="B177" s="53"/>
      <c r="C177" s="54"/>
      <c r="D177" s="55"/>
      <c r="E177" s="56"/>
      <c r="F177" s="57">
        <f t="shared" si="30"/>
        <v>0</v>
      </c>
      <c r="G177" s="56"/>
      <c r="H177" s="58">
        <f t="shared" si="28"/>
        <v>0</v>
      </c>
      <c r="I177" s="59"/>
      <c r="J177" s="60"/>
      <c r="K177" s="94">
        <f t="shared" si="29"/>
        <v>1</v>
      </c>
      <c r="L177" s="61">
        <f t="shared" si="31"/>
        <v>0</v>
      </c>
    </row>
    <row r="178" spans="1:12" ht="12.75">
      <c r="A178" s="52"/>
      <c r="B178" s="53"/>
      <c r="C178" s="54"/>
      <c r="D178" s="55"/>
      <c r="E178" s="56"/>
      <c r="F178" s="57">
        <f t="shared" si="30"/>
        <v>0</v>
      </c>
      <c r="G178" s="56"/>
      <c r="H178" s="58">
        <f t="shared" si="28"/>
        <v>0</v>
      </c>
      <c r="I178" s="59"/>
      <c r="J178" s="60"/>
      <c r="K178" s="94">
        <f t="shared" si="29"/>
        <v>1</v>
      </c>
      <c r="L178" s="61">
        <f t="shared" si="31"/>
        <v>0</v>
      </c>
    </row>
    <row r="179" spans="1:12" ht="12.75">
      <c r="A179" s="52"/>
      <c r="B179" s="53"/>
      <c r="C179" s="54"/>
      <c r="D179" s="55"/>
      <c r="E179" s="56"/>
      <c r="F179" s="57">
        <f t="shared" si="30"/>
        <v>0</v>
      </c>
      <c r="G179" s="56"/>
      <c r="H179" s="58">
        <f t="shared" si="28"/>
        <v>0</v>
      </c>
      <c r="I179" s="59"/>
      <c r="J179" s="60"/>
      <c r="K179" s="94">
        <f t="shared" si="29"/>
        <v>1</v>
      </c>
      <c r="L179" s="61">
        <f t="shared" si="31"/>
        <v>0</v>
      </c>
    </row>
    <row r="180" spans="1:12" ht="12.75">
      <c r="A180" s="52"/>
      <c r="B180" s="53"/>
      <c r="C180" s="54"/>
      <c r="D180" s="55"/>
      <c r="E180" s="56"/>
      <c r="F180" s="57">
        <f t="shared" si="30"/>
        <v>0</v>
      </c>
      <c r="G180" s="56"/>
      <c r="H180" s="58">
        <f t="shared" si="28"/>
        <v>0</v>
      </c>
      <c r="I180" s="59"/>
      <c r="J180" s="60"/>
      <c r="K180" s="94">
        <f t="shared" si="29"/>
        <v>1</v>
      </c>
      <c r="L180" s="61">
        <f t="shared" si="31"/>
        <v>0</v>
      </c>
    </row>
    <row r="181" spans="1:12" ht="12.75">
      <c r="A181" s="52"/>
      <c r="B181" s="53"/>
      <c r="C181" s="54"/>
      <c r="D181" s="55"/>
      <c r="E181" s="56"/>
      <c r="F181" s="57">
        <f t="shared" si="30"/>
        <v>0</v>
      </c>
      <c r="G181" s="56"/>
      <c r="H181" s="58">
        <f t="shared" si="28"/>
        <v>0</v>
      </c>
      <c r="I181" s="59"/>
      <c r="J181" s="60"/>
      <c r="K181" s="94">
        <f t="shared" si="29"/>
        <v>1</v>
      </c>
      <c r="L181" s="61">
        <f t="shared" si="31"/>
        <v>0</v>
      </c>
    </row>
    <row r="182" spans="1:12" ht="12.75">
      <c r="A182" s="52"/>
      <c r="B182" s="53"/>
      <c r="C182" s="54"/>
      <c r="D182" s="55"/>
      <c r="E182" s="56"/>
      <c r="F182" s="57">
        <f t="shared" si="30"/>
        <v>0</v>
      </c>
      <c r="G182" s="56"/>
      <c r="H182" s="58">
        <f t="shared" si="28"/>
        <v>0</v>
      </c>
      <c r="I182" s="59"/>
      <c r="J182" s="60"/>
      <c r="K182" s="94">
        <f t="shared" si="29"/>
        <v>1</v>
      </c>
      <c r="L182" s="61">
        <f t="shared" si="31"/>
        <v>0</v>
      </c>
    </row>
    <row r="183" spans="1:12" ht="12.75">
      <c r="A183" s="52"/>
      <c r="B183" s="53"/>
      <c r="C183" s="54"/>
      <c r="D183" s="55"/>
      <c r="E183" s="56"/>
      <c r="F183" s="57">
        <f t="shared" si="30"/>
        <v>0</v>
      </c>
      <c r="G183" s="56"/>
      <c r="H183" s="58">
        <f t="shared" si="28"/>
        <v>0</v>
      </c>
      <c r="I183" s="59"/>
      <c r="J183" s="60"/>
      <c r="K183" s="94">
        <f t="shared" si="29"/>
        <v>1</v>
      </c>
      <c r="L183" s="61">
        <f t="shared" si="31"/>
        <v>0</v>
      </c>
    </row>
    <row r="184" spans="1:12" ht="12.75">
      <c r="A184" s="52"/>
      <c r="B184" s="53"/>
      <c r="C184" s="54"/>
      <c r="D184" s="55"/>
      <c r="E184" s="56"/>
      <c r="F184" s="57">
        <f t="shared" si="30"/>
        <v>0</v>
      </c>
      <c r="G184" s="56"/>
      <c r="H184" s="58">
        <f t="shared" si="28"/>
        <v>0</v>
      </c>
      <c r="I184" s="59"/>
      <c r="J184" s="60"/>
      <c r="K184" s="94">
        <f t="shared" si="29"/>
        <v>1</v>
      </c>
      <c r="L184" s="61">
        <f t="shared" si="31"/>
        <v>0</v>
      </c>
    </row>
    <row r="185" spans="1:12" ht="12.75">
      <c r="A185" s="52"/>
      <c r="B185" s="53"/>
      <c r="C185" s="54"/>
      <c r="D185" s="55"/>
      <c r="E185" s="56"/>
      <c r="F185" s="57">
        <f t="shared" si="30"/>
        <v>0</v>
      </c>
      <c r="G185" s="56"/>
      <c r="H185" s="58">
        <f t="shared" si="28"/>
        <v>0</v>
      </c>
      <c r="I185" s="59"/>
      <c r="J185" s="60"/>
      <c r="K185" s="94">
        <f t="shared" si="29"/>
        <v>1</v>
      </c>
      <c r="L185" s="61">
        <f t="shared" si="31"/>
        <v>0</v>
      </c>
    </row>
    <row r="186" spans="1:12" ht="12.75">
      <c r="A186" s="52"/>
      <c r="B186" s="53"/>
      <c r="C186" s="54"/>
      <c r="D186" s="55"/>
      <c r="E186" s="56"/>
      <c r="F186" s="57">
        <f t="shared" si="30"/>
        <v>0</v>
      </c>
      <c r="G186" s="56"/>
      <c r="H186" s="58">
        <f t="shared" si="28"/>
        <v>0</v>
      </c>
      <c r="I186" s="59"/>
      <c r="J186" s="60"/>
      <c r="K186" s="94">
        <f t="shared" si="29"/>
        <v>1</v>
      </c>
      <c r="L186" s="61">
        <f t="shared" si="31"/>
        <v>0</v>
      </c>
    </row>
    <row r="187" spans="1:12" ht="12.75">
      <c r="A187" s="41"/>
      <c r="B187" s="42"/>
      <c r="C187" s="43"/>
      <c r="D187" s="62"/>
      <c r="E187" s="45"/>
      <c r="F187" s="63">
        <f t="shared" si="30"/>
        <v>0</v>
      </c>
      <c r="G187" s="45"/>
      <c r="H187" s="47">
        <f t="shared" si="28"/>
        <v>0</v>
      </c>
      <c r="I187" s="48"/>
      <c r="J187" s="49"/>
      <c r="K187" s="94">
        <f t="shared" si="29"/>
        <v>1</v>
      </c>
      <c r="L187" s="61">
        <f t="shared" si="31"/>
        <v>0</v>
      </c>
    </row>
    <row r="188" spans="1:12" ht="12.75">
      <c r="A188" s="52"/>
      <c r="B188" s="53"/>
      <c r="C188" s="54"/>
      <c r="D188" s="55"/>
      <c r="E188" s="56"/>
      <c r="F188" s="57">
        <f t="shared" si="30"/>
        <v>0</v>
      </c>
      <c r="G188" s="56"/>
      <c r="H188" s="58">
        <f t="shared" si="28"/>
        <v>0</v>
      </c>
      <c r="I188" s="59"/>
      <c r="J188" s="60"/>
      <c r="K188" s="94">
        <f t="shared" si="29"/>
        <v>1</v>
      </c>
      <c r="L188" s="61">
        <f t="shared" si="31"/>
        <v>0</v>
      </c>
    </row>
    <row r="189" spans="1:12" ht="12.75">
      <c r="A189" s="52"/>
      <c r="B189" s="53"/>
      <c r="C189" s="54"/>
      <c r="D189" s="55"/>
      <c r="E189" s="56"/>
      <c r="F189" s="57">
        <f>E189-D189</f>
        <v>0</v>
      </c>
      <c r="G189" s="56"/>
      <c r="H189" s="58">
        <f>IF(F189&gt;0,ROUNDUP(G189/F189,6),0)</f>
        <v>0</v>
      </c>
      <c r="I189" s="59"/>
      <c r="J189" s="60"/>
      <c r="K189" s="94">
        <f>IF(SUM(J189-I189+1)&gt;365,365,SUM(J189-I189+1))</f>
        <v>1</v>
      </c>
      <c r="L189" s="61">
        <f t="shared" si="31"/>
        <v>0</v>
      </c>
    </row>
    <row r="190" spans="1:12" ht="12.75">
      <c r="A190" s="52"/>
      <c r="B190" s="53"/>
      <c r="C190" s="54"/>
      <c r="D190" s="55"/>
      <c r="E190" s="56"/>
      <c r="F190" s="57">
        <f>E190-D190</f>
        <v>0</v>
      </c>
      <c r="G190" s="56"/>
      <c r="H190" s="58">
        <f>IF(F190&gt;0,ROUNDUP(G190/F190,6),0)</f>
        <v>0</v>
      </c>
      <c r="I190" s="59"/>
      <c r="J190" s="60"/>
      <c r="K190" s="94">
        <f>IF(SUM(J190-I190+1)&gt;365,365,SUM(J190-I190+1))</f>
        <v>1</v>
      </c>
      <c r="L190" s="61">
        <f t="shared" si="31"/>
        <v>0</v>
      </c>
    </row>
    <row r="191" spans="1:12" ht="12.75">
      <c r="A191" s="52"/>
      <c r="B191" s="53"/>
      <c r="C191" s="54"/>
      <c r="D191" s="55"/>
      <c r="E191" s="56"/>
      <c r="F191" s="57">
        <f>E191-D191</f>
        <v>0</v>
      </c>
      <c r="G191" s="56"/>
      <c r="H191" s="58">
        <f>IF(F191&gt;0,ROUNDUP(G191/F191,6),0)</f>
        <v>0</v>
      </c>
      <c r="I191" s="59"/>
      <c r="J191" s="60"/>
      <c r="K191" s="94">
        <f>IF(SUM(J191-I191+1)&gt;365,365,SUM(J191-I191+1))</f>
        <v>1</v>
      </c>
      <c r="L191" s="61">
        <f t="shared" si="31"/>
        <v>0</v>
      </c>
    </row>
    <row r="192" spans="1:12" ht="12.75">
      <c r="A192" s="52"/>
      <c r="B192" s="53"/>
      <c r="C192" s="54"/>
      <c r="D192" s="55"/>
      <c r="E192" s="56"/>
      <c r="F192" s="57">
        <f>E192-D192</f>
        <v>0</v>
      </c>
      <c r="G192" s="56"/>
      <c r="H192" s="58">
        <f>IF(F192&gt;0,ROUNDUP(G192/F192,6),0)</f>
        <v>0</v>
      </c>
      <c r="I192" s="59"/>
      <c r="J192" s="60"/>
      <c r="K192" s="94">
        <f>IF(SUM(J192-I192+1)&gt;365,365,SUM(J192-I192+1))</f>
        <v>1</v>
      </c>
      <c r="L192" s="61">
        <f t="shared" si="31"/>
        <v>0</v>
      </c>
    </row>
    <row r="193" spans="1:12" ht="12.75">
      <c r="A193" s="52"/>
      <c r="B193" s="53"/>
      <c r="C193" s="54"/>
      <c r="D193" s="55"/>
      <c r="E193" s="56"/>
      <c r="F193" s="57">
        <f>E193-D193</f>
        <v>0</v>
      </c>
      <c r="G193" s="56"/>
      <c r="H193" s="58">
        <f>IF(F193&gt;0,ROUNDUP(G193/F193,6),0)</f>
        <v>0</v>
      </c>
      <c r="I193" s="59"/>
      <c r="J193" s="60"/>
      <c r="K193" s="94">
        <f>IF(SUM(J193-I193+1)&gt;365,365,SUM(J193-I193+1))</f>
        <v>1</v>
      </c>
      <c r="L193" s="61">
        <f t="shared" si="31"/>
        <v>0</v>
      </c>
    </row>
    <row r="194" spans="1:12" ht="12.75">
      <c r="A194" s="52"/>
      <c r="B194" s="53"/>
      <c r="C194" s="54"/>
      <c r="D194" s="55"/>
      <c r="E194" s="56"/>
      <c r="F194" s="57">
        <f aca="true" t="shared" si="32" ref="F194:F205">E194-D194</f>
        <v>0</v>
      </c>
      <c r="G194" s="56"/>
      <c r="H194" s="58">
        <f aca="true" t="shared" si="33" ref="H194:H205">IF(F194&gt;0,ROUNDUP(G194/F194,6),0)</f>
        <v>0</v>
      </c>
      <c r="I194" s="59"/>
      <c r="J194" s="60"/>
      <c r="K194" s="94">
        <f aca="true" t="shared" si="34" ref="K194:K205">IF(SUM(J194-I194+1)&gt;365,365,SUM(J194-I194+1))</f>
        <v>1</v>
      </c>
      <c r="L194" s="61">
        <f t="shared" si="31"/>
        <v>0</v>
      </c>
    </row>
    <row r="195" spans="1:12" ht="12.75">
      <c r="A195" s="41"/>
      <c r="B195" s="42"/>
      <c r="C195" s="43"/>
      <c r="D195" s="62"/>
      <c r="E195" s="45"/>
      <c r="F195" s="63"/>
      <c r="G195" s="45"/>
      <c r="H195" s="47">
        <f t="shared" si="33"/>
        <v>0</v>
      </c>
      <c r="I195" s="48"/>
      <c r="J195" s="49"/>
      <c r="K195" s="94">
        <f t="shared" si="34"/>
        <v>1</v>
      </c>
      <c r="L195" s="61">
        <f t="shared" si="31"/>
        <v>0</v>
      </c>
    </row>
    <row r="196" spans="1:12" ht="12.75">
      <c r="A196" s="52"/>
      <c r="B196" s="53"/>
      <c r="C196" s="54"/>
      <c r="D196" s="55"/>
      <c r="E196" s="56"/>
      <c r="F196" s="57">
        <f t="shared" si="32"/>
        <v>0</v>
      </c>
      <c r="G196" s="56"/>
      <c r="H196" s="58">
        <f t="shared" si="33"/>
        <v>0</v>
      </c>
      <c r="I196" s="59"/>
      <c r="J196" s="60"/>
      <c r="K196" s="94">
        <f t="shared" si="34"/>
        <v>1</v>
      </c>
      <c r="L196" s="61">
        <f t="shared" si="31"/>
        <v>0</v>
      </c>
    </row>
    <row r="197" spans="1:12" ht="12.75">
      <c r="A197" s="95"/>
      <c r="B197" s="53"/>
      <c r="C197" s="82"/>
      <c r="D197" s="55"/>
      <c r="E197" s="55"/>
      <c r="F197" s="57">
        <f t="shared" si="32"/>
        <v>0</v>
      </c>
      <c r="G197" s="55"/>
      <c r="H197" s="58">
        <f t="shared" si="33"/>
        <v>0</v>
      </c>
      <c r="I197" s="83"/>
      <c r="J197" s="83"/>
      <c r="K197" s="94">
        <f t="shared" si="34"/>
        <v>1</v>
      </c>
      <c r="L197" s="61">
        <f t="shared" si="31"/>
        <v>0</v>
      </c>
    </row>
    <row r="198" spans="1:12" ht="12.75">
      <c r="A198" s="95"/>
      <c r="B198" s="53"/>
      <c r="C198" s="82"/>
      <c r="D198" s="55"/>
      <c r="E198" s="55"/>
      <c r="F198" s="57">
        <f t="shared" si="32"/>
        <v>0</v>
      </c>
      <c r="G198" s="55"/>
      <c r="H198" s="58">
        <f t="shared" si="33"/>
        <v>0</v>
      </c>
      <c r="I198" s="83"/>
      <c r="J198" s="83"/>
      <c r="K198" s="94">
        <f t="shared" si="34"/>
        <v>1</v>
      </c>
      <c r="L198" s="61">
        <f t="shared" si="31"/>
        <v>0</v>
      </c>
    </row>
    <row r="199" spans="1:12" ht="12.75">
      <c r="A199" s="41"/>
      <c r="B199" s="42"/>
      <c r="C199" s="43"/>
      <c r="D199" s="62"/>
      <c r="E199" s="45"/>
      <c r="F199" s="63">
        <f t="shared" si="32"/>
        <v>0</v>
      </c>
      <c r="G199" s="45"/>
      <c r="H199" s="47">
        <f t="shared" si="33"/>
        <v>0</v>
      </c>
      <c r="I199" s="48"/>
      <c r="J199" s="49"/>
      <c r="K199" s="94">
        <f t="shared" si="34"/>
        <v>1</v>
      </c>
      <c r="L199" s="61">
        <f t="shared" si="31"/>
        <v>0</v>
      </c>
    </row>
    <row r="200" spans="1:12" ht="12.75">
      <c r="A200" s="52"/>
      <c r="B200" s="53"/>
      <c r="C200" s="54"/>
      <c r="D200" s="55"/>
      <c r="E200" s="56"/>
      <c r="F200" s="57">
        <f t="shared" si="32"/>
        <v>0</v>
      </c>
      <c r="G200" s="56"/>
      <c r="H200" s="58">
        <f t="shared" si="33"/>
        <v>0</v>
      </c>
      <c r="I200" s="59"/>
      <c r="J200" s="60"/>
      <c r="K200" s="94">
        <f t="shared" si="34"/>
        <v>1</v>
      </c>
      <c r="L200" s="61">
        <f t="shared" si="31"/>
        <v>0</v>
      </c>
    </row>
    <row r="201" spans="1:12" ht="12.75">
      <c r="A201" s="41"/>
      <c r="B201" s="42"/>
      <c r="C201" s="43"/>
      <c r="D201" s="62"/>
      <c r="E201" s="45"/>
      <c r="F201" s="63">
        <f t="shared" si="32"/>
        <v>0</v>
      </c>
      <c r="G201" s="45"/>
      <c r="H201" s="47">
        <f t="shared" si="33"/>
        <v>0</v>
      </c>
      <c r="I201" s="48"/>
      <c r="J201" s="49"/>
      <c r="K201" s="94">
        <f t="shared" si="34"/>
        <v>1</v>
      </c>
      <c r="L201" s="61">
        <f t="shared" si="31"/>
        <v>0</v>
      </c>
    </row>
    <row r="202" spans="1:12" ht="12.75">
      <c r="A202" s="52"/>
      <c r="B202" s="53"/>
      <c r="C202" s="54"/>
      <c r="D202" s="55"/>
      <c r="E202" s="56"/>
      <c r="F202" s="57">
        <f t="shared" si="32"/>
        <v>0</v>
      </c>
      <c r="G202" s="56"/>
      <c r="H202" s="58">
        <f t="shared" si="33"/>
        <v>0</v>
      </c>
      <c r="I202" s="59"/>
      <c r="J202" s="60"/>
      <c r="K202" s="94">
        <f t="shared" si="34"/>
        <v>1</v>
      </c>
      <c r="L202" s="61">
        <f t="shared" si="31"/>
        <v>0</v>
      </c>
    </row>
    <row r="203" spans="1:12" ht="12.75">
      <c r="A203" s="41"/>
      <c r="B203" s="62"/>
      <c r="C203" s="45"/>
      <c r="D203" s="62"/>
      <c r="E203" s="45"/>
      <c r="F203" s="63">
        <f t="shared" si="32"/>
        <v>0</v>
      </c>
      <c r="G203" s="45"/>
      <c r="H203" s="47">
        <f t="shared" si="33"/>
        <v>0</v>
      </c>
      <c r="I203" s="48"/>
      <c r="J203" s="49"/>
      <c r="K203" s="94">
        <f t="shared" si="34"/>
        <v>1</v>
      </c>
      <c r="L203" s="61">
        <f t="shared" si="31"/>
        <v>0</v>
      </c>
    </row>
    <row r="204" spans="1:12" ht="12.75">
      <c r="A204" s="52"/>
      <c r="B204" s="55"/>
      <c r="C204" s="56"/>
      <c r="D204" s="55"/>
      <c r="E204" s="56"/>
      <c r="F204" s="57">
        <f t="shared" si="32"/>
        <v>0</v>
      </c>
      <c r="G204" s="56"/>
      <c r="H204" s="58">
        <f t="shared" si="33"/>
        <v>0</v>
      </c>
      <c r="I204" s="59"/>
      <c r="J204" s="60"/>
      <c r="K204" s="94">
        <f t="shared" si="34"/>
        <v>1</v>
      </c>
      <c r="L204" s="61">
        <f t="shared" si="31"/>
        <v>0</v>
      </c>
    </row>
    <row r="205" spans="1:12" ht="13.5" thickBot="1">
      <c r="A205" s="64"/>
      <c r="B205" s="65"/>
      <c r="C205" s="66"/>
      <c r="D205" s="65"/>
      <c r="E205" s="66"/>
      <c r="F205" s="67">
        <f t="shared" si="32"/>
        <v>0</v>
      </c>
      <c r="G205" s="66"/>
      <c r="H205" s="68">
        <f t="shared" si="33"/>
        <v>0</v>
      </c>
      <c r="I205" s="69"/>
      <c r="J205" s="70"/>
      <c r="K205" s="96">
        <f t="shared" si="34"/>
        <v>1</v>
      </c>
      <c r="L205" s="72">
        <f>ROUNDUP(K205*2200*H205/365*20,0)/20</f>
        <v>0</v>
      </c>
    </row>
    <row r="207" ht="12.75">
      <c r="L207" s="98">
        <f>SUM(L171:L203)</f>
        <v>0</v>
      </c>
    </row>
    <row r="208" ht="13.5" thickBot="1"/>
    <row r="209" spans="1:12" ht="13.5" thickBot="1">
      <c r="A209" s="75" t="s">
        <v>26</v>
      </c>
      <c r="B209" s="1"/>
      <c r="C209" s="1"/>
      <c r="D209" s="1"/>
      <c r="E209" s="1"/>
      <c r="G209" s="1"/>
      <c r="H209" s="1"/>
      <c r="I209" s="1"/>
      <c r="J209" s="1" t="s">
        <v>2</v>
      </c>
      <c r="K209" s="1"/>
      <c r="L209" s="76">
        <f>L121+L78+L37+L164+L207</f>
        <v>0</v>
      </c>
    </row>
    <row r="210" ht="12.75">
      <c r="A210" s="74"/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207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2.8515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ht="12.75"/>
    <row r="6" spans="1:12" ht="12.75">
      <c r="A6" s="11" t="s">
        <v>45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38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39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40</v>
      </c>
      <c r="H10" s="35"/>
      <c r="I10" s="36" t="s">
        <v>25</v>
      </c>
      <c r="J10" s="37"/>
      <c r="K10" s="38"/>
      <c r="L10" s="39"/>
      <c r="M10" s="40"/>
    </row>
    <row r="11" spans="1:12" ht="12.75">
      <c r="A11" s="41"/>
      <c r="B11" s="42"/>
      <c r="C11" s="43"/>
      <c r="D11" s="44"/>
      <c r="E11" s="45"/>
      <c r="F11" s="46">
        <f>E11-D11</f>
        <v>0</v>
      </c>
      <c r="G11" s="45"/>
      <c r="H11" s="47">
        <f aca="true" t="shared" si="0" ref="H11:H36">IF(F11&gt;0,ROUNDUP(G11/F11,6),0)</f>
        <v>0</v>
      </c>
      <c r="I11" s="48"/>
      <c r="J11" s="49"/>
      <c r="K11" s="50">
        <f aca="true" t="shared" si="1" ref="K11:K36">IF(SUM(J11-I11+1)&gt;365,365,SUM(J11-I11+1))</f>
        <v>1</v>
      </c>
      <c r="L11" s="51">
        <f>ROUNDUP(K11*3300*H11/365*20,0)/20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36">E12-D12</f>
        <v>0</v>
      </c>
      <c r="G12" s="56"/>
      <c r="H12" s="58">
        <f t="shared" si="0"/>
        <v>0</v>
      </c>
      <c r="I12" s="59"/>
      <c r="J12" s="60"/>
      <c r="K12" s="50">
        <f t="shared" si="1"/>
        <v>1</v>
      </c>
      <c r="L12" s="61">
        <f>ROUNDUP(K12*3300*H12/365*20,0)/20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50">
        <f t="shared" si="1"/>
        <v>1</v>
      </c>
      <c r="L13" s="61">
        <f aca="true" t="shared" si="3" ref="L13:L35">ROUNDUP(K13*3300*H13/365*20,0)/20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50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aca="true" t="shared" si="4" ref="F15:F21">E15-D15</f>
        <v>0</v>
      </c>
      <c r="G15" s="56"/>
      <c r="H15" s="58">
        <f aca="true" t="shared" si="5" ref="H15:H21">IF(F15&gt;0,ROUNDUP(G15/F15,6),0)</f>
        <v>0</v>
      </c>
      <c r="I15" s="59"/>
      <c r="J15" s="60"/>
      <c r="K15" s="50">
        <f aca="true" t="shared" si="6" ref="K15:K21">IF(SUM(J15-I15+1)&gt;365,365,SUM(J15-I15+1))</f>
        <v>1</v>
      </c>
      <c r="L15" s="61">
        <f aca="true" t="shared" si="7" ref="L15:L21">ROUNDUP(K15*3300*H15/365*20,0)/20</f>
        <v>0</v>
      </c>
    </row>
    <row r="16" spans="1:12" ht="12.75">
      <c r="A16" s="52"/>
      <c r="B16" s="53"/>
      <c r="C16" s="54"/>
      <c r="D16" s="55"/>
      <c r="E16" s="56"/>
      <c r="F16" s="57">
        <f t="shared" si="4"/>
        <v>0</v>
      </c>
      <c r="G16" s="56"/>
      <c r="H16" s="58">
        <f t="shared" si="5"/>
        <v>0</v>
      </c>
      <c r="I16" s="59"/>
      <c r="J16" s="60"/>
      <c r="K16" s="50">
        <f t="shared" si="6"/>
        <v>1</v>
      </c>
      <c r="L16" s="61">
        <f t="shared" si="7"/>
        <v>0</v>
      </c>
    </row>
    <row r="17" spans="1:12" ht="12.75">
      <c r="A17" s="52"/>
      <c r="B17" s="53"/>
      <c r="C17" s="54"/>
      <c r="D17" s="55"/>
      <c r="E17" s="56"/>
      <c r="F17" s="57">
        <f t="shared" si="4"/>
        <v>0</v>
      </c>
      <c r="G17" s="56"/>
      <c r="H17" s="58">
        <f t="shared" si="5"/>
        <v>0</v>
      </c>
      <c r="I17" s="59"/>
      <c r="J17" s="60"/>
      <c r="K17" s="50">
        <f t="shared" si="6"/>
        <v>1</v>
      </c>
      <c r="L17" s="61">
        <f t="shared" si="7"/>
        <v>0</v>
      </c>
    </row>
    <row r="18" spans="1:12" ht="12.75">
      <c r="A18" s="52"/>
      <c r="B18" s="53"/>
      <c r="C18" s="54"/>
      <c r="D18" s="55"/>
      <c r="E18" s="56"/>
      <c r="F18" s="57">
        <f t="shared" si="4"/>
        <v>0</v>
      </c>
      <c r="G18" s="56"/>
      <c r="H18" s="58">
        <f t="shared" si="5"/>
        <v>0</v>
      </c>
      <c r="I18" s="59"/>
      <c r="J18" s="60"/>
      <c r="K18" s="50">
        <f t="shared" si="6"/>
        <v>1</v>
      </c>
      <c r="L18" s="61">
        <f t="shared" si="7"/>
        <v>0</v>
      </c>
    </row>
    <row r="19" spans="1:12" ht="12.75">
      <c r="A19" s="52"/>
      <c r="B19" s="53"/>
      <c r="C19" s="54"/>
      <c r="D19" s="55"/>
      <c r="E19" s="56"/>
      <c r="F19" s="57">
        <f t="shared" si="4"/>
        <v>0</v>
      </c>
      <c r="G19" s="56"/>
      <c r="H19" s="58">
        <f t="shared" si="5"/>
        <v>0</v>
      </c>
      <c r="I19" s="59"/>
      <c r="J19" s="60"/>
      <c r="K19" s="50">
        <f t="shared" si="6"/>
        <v>1</v>
      </c>
      <c r="L19" s="61">
        <f t="shared" si="7"/>
        <v>0</v>
      </c>
    </row>
    <row r="20" spans="1:12" ht="12.75">
      <c r="A20" s="52"/>
      <c r="B20" s="53"/>
      <c r="C20" s="54"/>
      <c r="D20" s="55"/>
      <c r="E20" s="56"/>
      <c r="F20" s="57">
        <f t="shared" si="4"/>
        <v>0</v>
      </c>
      <c r="G20" s="56"/>
      <c r="H20" s="58">
        <f t="shared" si="5"/>
        <v>0</v>
      </c>
      <c r="I20" s="59"/>
      <c r="J20" s="60"/>
      <c r="K20" s="50">
        <f t="shared" si="6"/>
        <v>1</v>
      </c>
      <c r="L20" s="61">
        <f t="shared" si="7"/>
        <v>0</v>
      </c>
    </row>
    <row r="21" spans="1:12" ht="12.75">
      <c r="A21" s="52"/>
      <c r="B21" s="53"/>
      <c r="C21" s="54"/>
      <c r="D21" s="55"/>
      <c r="E21" s="56"/>
      <c r="F21" s="57">
        <f t="shared" si="4"/>
        <v>0</v>
      </c>
      <c r="G21" s="56"/>
      <c r="H21" s="58">
        <f t="shared" si="5"/>
        <v>0</v>
      </c>
      <c r="I21" s="59"/>
      <c r="J21" s="60"/>
      <c r="K21" s="50">
        <f t="shared" si="6"/>
        <v>1</v>
      </c>
      <c r="L21" s="61">
        <f t="shared" si="7"/>
        <v>0</v>
      </c>
    </row>
    <row r="22" spans="1:12" ht="12.75">
      <c r="A22" s="41"/>
      <c r="B22" s="42"/>
      <c r="C22" s="43"/>
      <c r="D22" s="62"/>
      <c r="E22" s="45"/>
      <c r="F22" s="63">
        <f t="shared" si="2"/>
        <v>0</v>
      </c>
      <c r="G22" s="45"/>
      <c r="H22" s="47">
        <f t="shared" si="0"/>
        <v>0</v>
      </c>
      <c r="I22" s="48"/>
      <c r="J22" s="49"/>
      <c r="K22" s="50">
        <f t="shared" si="1"/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50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50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50">
        <f t="shared" si="1"/>
        <v>1</v>
      </c>
      <c r="L25" s="61">
        <f t="shared" si="3"/>
        <v>0</v>
      </c>
    </row>
    <row r="26" spans="1:12" ht="12.75">
      <c r="A26" s="41"/>
      <c r="B26" s="42"/>
      <c r="C26" s="43"/>
      <c r="D26" s="62"/>
      <c r="E26" s="45"/>
      <c r="F26" s="63">
        <f t="shared" si="2"/>
        <v>0</v>
      </c>
      <c r="G26" s="45"/>
      <c r="H26" s="47">
        <f t="shared" si="0"/>
        <v>0</v>
      </c>
      <c r="I26" s="48"/>
      <c r="J26" s="49"/>
      <c r="K26" s="50">
        <f t="shared" si="1"/>
        <v>1</v>
      </c>
      <c r="L26" s="61">
        <f t="shared" si="3"/>
        <v>0</v>
      </c>
    </row>
    <row r="27" spans="1:12" ht="12.75">
      <c r="A27" s="52"/>
      <c r="B27" s="53"/>
      <c r="C27" s="54"/>
      <c r="D27" s="55"/>
      <c r="E27" s="56"/>
      <c r="F27" s="57">
        <f t="shared" si="2"/>
        <v>0</v>
      </c>
      <c r="G27" s="56"/>
      <c r="H27" s="58">
        <f t="shared" si="0"/>
        <v>0</v>
      </c>
      <c r="I27" s="59"/>
      <c r="J27" s="60"/>
      <c r="K27" s="50">
        <f t="shared" si="1"/>
        <v>1</v>
      </c>
      <c r="L27" s="61">
        <f t="shared" si="3"/>
        <v>0</v>
      </c>
    </row>
    <row r="28" spans="1:12" ht="12.75">
      <c r="A28" s="41"/>
      <c r="B28" s="42"/>
      <c r="C28" s="43"/>
      <c r="D28" s="62"/>
      <c r="E28" s="45"/>
      <c r="F28" s="63">
        <f t="shared" si="2"/>
        <v>0</v>
      </c>
      <c r="G28" s="45"/>
      <c r="H28" s="47">
        <f t="shared" si="0"/>
        <v>0</v>
      </c>
      <c r="I28" s="48"/>
      <c r="J28" s="49"/>
      <c r="K28" s="50">
        <f t="shared" si="1"/>
        <v>1</v>
      </c>
      <c r="L28" s="61">
        <f t="shared" si="3"/>
        <v>0</v>
      </c>
    </row>
    <row r="29" spans="1:12" ht="12.75">
      <c r="A29" s="52"/>
      <c r="B29" s="53"/>
      <c r="C29" s="54"/>
      <c r="D29" s="55"/>
      <c r="E29" s="56"/>
      <c r="F29" s="57">
        <f t="shared" si="2"/>
        <v>0</v>
      </c>
      <c r="G29" s="56"/>
      <c r="H29" s="58">
        <f t="shared" si="0"/>
        <v>0</v>
      </c>
      <c r="I29" s="59"/>
      <c r="J29" s="60"/>
      <c r="K29" s="50">
        <f t="shared" si="1"/>
        <v>1</v>
      </c>
      <c r="L29" s="61">
        <f t="shared" si="3"/>
        <v>0</v>
      </c>
    </row>
    <row r="30" spans="1:12" ht="12.75">
      <c r="A30" s="41"/>
      <c r="B30" s="42"/>
      <c r="C30" s="43"/>
      <c r="D30" s="62"/>
      <c r="E30" s="45"/>
      <c r="F30" s="63">
        <f t="shared" si="2"/>
        <v>0</v>
      </c>
      <c r="G30" s="45"/>
      <c r="H30" s="47">
        <f t="shared" si="0"/>
        <v>0</v>
      </c>
      <c r="I30" s="48"/>
      <c r="J30" s="49"/>
      <c r="K30" s="50">
        <f t="shared" si="1"/>
        <v>1</v>
      </c>
      <c r="L30" s="61">
        <f t="shared" si="3"/>
        <v>0</v>
      </c>
    </row>
    <row r="31" spans="1:12" ht="12.75">
      <c r="A31" s="52"/>
      <c r="B31" s="53"/>
      <c r="C31" s="54"/>
      <c r="D31" s="55"/>
      <c r="E31" s="56"/>
      <c r="F31" s="57">
        <f t="shared" si="2"/>
        <v>0</v>
      </c>
      <c r="G31" s="56"/>
      <c r="H31" s="58">
        <f t="shared" si="0"/>
        <v>0</v>
      </c>
      <c r="I31" s="59"/>
      <c r="J31" s="60"/>
      <c r="K31" s="50">
        <f t="shared" si="1"/>
        <v>1</v>
      </c>
      <c r="L31" s="61">
        <f t="shared" si="3"/>
        <v>0</v>
      </c>
    </row>
    <row r="32" spans="1:12" ht="12.75">
      <c r="A32" s="41"/>
      <c r="B32" s="42"/>
      <c r="C32" s="43"/>
      <c r="D32" s="62"/>
      <c r="E32" s="45"/>
      <c r="F32" s="63">
        <f t="shared" si="2"/>
        <v>0</v>
      </c>
      <c r="G32" s="45"/>
      <c r="H32" s="47">
        <f t="shared" si="0"/>
        <v>0</v>
      </c>
      <c r="I32" s="48"/>
      <c r="J32" s="49"/>
      <c r="K32" s="50">
        <f t="shared" si="1"/>
        <v>1</v>
      </c>
      <c r="L32" s="61">
        <f t="shared" si="3"/>
        <v>0</v>
      </c>
    </row>
    <row r="33" spans="1:12" ht="12.75">
      <c r="A33" s="52"/>
      <c r="B33" s="53"/>
      <c r="C33" s="54"/>
      <c r="D33" s="55"/>
      <c r="E33" s="56"/>
      <c r="F33" s="57">
        <f t="shared" si="2"/>
        <v>0</v>
      </c>
      <c r="G33" s="56"/>
      <c r="H33" s="58">
        <f t="shared" si="0"/>
        <v>0</v>
      </c>
      <c r="I33" s="59"/>
      <c r="J33" s="60"/>
      <c r="K33" s="50">
        <f t="shared" si="1"/>
        <v>1</v>
      </c>
      <c r="L33" s="61">
        <f t="shared" si="3"/>
        <v>0</v>
      </c>
    </row>
    <row r="34" spans="1:12" ht="12.75">
      <c r="A34" s="41"/>
      <c r="B34" s="62"/>
      <c r="C34" s="45"/>
      <c r="D34" s="62"/>
      <c r="E34" s="45"/>
      <c r="F34" s="63">
        <f t="shared" si="2"/>
        <v>0</v>
      </c>
      <c r="G34" s="45"/>
      <c r="H34" s="47">
        <f t="shared" si="0"/>
        <v>0</v>
      </c>
      <c r="I34" s="48"/>
      <c r="J34" s="49"/>
      <c r="K34" s="50">
        <f t="shared" si="1"/>
        <v>1</v>
      </c>
      <c r="L34" s="61">
        <f t="shared" si="3"/>
        <v>0</v>
      </c>
    </row>
    <row r="35" spans="1:12" ht="12.75">
      <c r="A35" s="52"/>
      <c r="B35" s="55"/>
      <c r="C35" s="56"/>
      <c r="D35" s="55"/>
      <c r="E35" s="56"/>
      <c r="F35" s="57">
        <f t="shared" si="2"/>
        <v>0</v>
      </c>
      <c r="G35" s="56"/>
      <c r="H35" s="58">
        <f t="shared" si="0"/>
        <v>0</v>
      </c>
      <c r="I35" s="59"/>
      <c r="J35" s="60"/>
      <c r="K35" s="50">
        <f t="shared" si="1"/>
        <v>1</v>
      </c>
      <c r="L35" s="61">
        <f t="shared" si="3"/>
        <v>0</v>
      </c>
    </row>
    <row r="36" spans="1:12" ht="13.5" thickBot="1">
      <c r="A36" s="64"/>
      <c r="B36" s="65"/>
      <c r="C36" s="66"/>
      <c r="D36" s="65"/>
      <c r="E36" s="66"/>
      <c r="F36" s="67">
        <f t="shared" si="2"/>
        <v>0</v>
      </c>
      <c r="G36" s="66"/>
      <c r="H36" s="68">
        <f t="shared" si="0"/>
        <v>0</v>
      </c>
      <c r="I36" s="69"/>
      <c r="J36" s="70"/>
      <c r="K36" s="71">
        <f t="shared" si="1"/>
        <v>1</v>
      </c>
      <c r="L36" s="72">
        <f>ROUNDUP(K36*3300*H36/365*20,0)/20</f>
        <v>0</v>
      </c>
    </row>
    <row r="38" ht="13.5" thickBot="1">
      <c r="A38" s="75" t="s">
        <v>26</v>
      </c>
    </row>
    <row r="39" spans="1:12" ht="13.5" thickBot="1">
      <c r="A39" s="74"/>
      <c r="B39" s="1"/>
      <c r="C39" s="1"/>
      <c r="D39" s="1"/>
      <c r="E39" s="1"/>
      <c r="G39" s="1"/>
      <c r="H39" s="1"/>
      <c r="I39" s="1"/>
      <c r="J39" s="1" t="s">
        <v>2</v>
      </c>
      <c r="K39" s="1"/>
      <c r="L39" s="76">
        <f>SUM(L11:L36)</f>
        <v>0</v>
      </c>
    </row>
    <row r="40" ht="12.75">
      <c r="A40" s="74"/>
    </row>
    <row r="42" ht="13.5" thickBot="1"/>
    <row r="43" spans="1:12" ht="12.75">
      <c r="A43" s="13" t="s">
        <v>3</v>
      </c>
      <c r="B43" s="14" t="s">
        <v>4</v>
      </c>
      <c r="C43" s="15" t="s">
        <v>5</v>
      </c>
      <c r="D43" s="16" t="s">
        <v>6</v>
      </c>
      <c r="E43" s="17" t="s">
        <v>7</v>
      </c>
      <c r="F43" s="14" t="s">
        <v>8</v>
      </c>
      <c r="G43" s="15" t="s">
        <v>38</v>
      </c>
      <c r="H43" s="14" t="s">
        <v>9</v>
      </c>
      <c r="I43" s="18" t="s">
        <v>10</v>
      </c>
      <c r="J43" s="14"/>
      <c r="K43" s="14" t="s">
        <v>1</v>
      </c>
      <c r="L43" s="19"/>
    </row>
    <row r="44" spans="1:12" ht="12.75">
      <c r="A44" s="21" t="s">
        <v>11</v>
      </c>
      <c r="B44" s="22" t="s">
        <v>12</v>
      </c>
      <c r="C44" s="23"/>
      <c r="D44" s="24" t="s">
        <v>13</v>
      </c>
      <c r="E44" s="24" t="s">
        <v>14</v>
      </c>
      <c r="F44" s="22" t="s">
        <v>15</v>
      </c>
      <c r="G44" s="23" t="s">
        <v>39</v>
      </c>
      <c r="H44" s="25" t="s">
        <v>16</v>
      </c>
      <c r="I44" s="26" t="s">
        <v>17</v>
      </c>
      <c r="J44" s="27" t="s">
        <v>18</v>
      </c>
      <c r="K44" s="28" t="s">
        <v>19</v>
      </c>
      <c r="L44" s="29" t="s">
        <v>20</v>
      </c>
    </row>
    <row r="45" spans="1:12" ht="13.5" thickBot="1">
      <c r="A45" s="30" t="s">
        <v>21</v>
      </c>
      <c r="B45" s="31"/>
      <c r="C45" s="32"/>
      <c r="D45" s="31" t="s">
        <v>22</v>
      </c>
      <c r="E45" s="33" t="s">
        <v>23</v>
      </c>
      <c r="F45" s="31" t="s">
        <v>24</v>
      </c>
      <c r="G45" s="34" t="s">
        <v>40</v>
      </c>
      <c r="H45" s="35"/>
      <c r="I45" s="36" t="s">
        <v>25</v>
      </c>
      <c r="J45" s="37"/>
      <c r="K45" s="38"/>
      <c r="L45" s="39"/>
    </row>
    <row r="46" spans="1:12" ht="12.75">
      <c r="A46" s="84"/>
      <c r="B46" s="85"/>
      <c r="C46" s="86"/>
      <c r="D46" s="87"/>
      <c r="E46" s="88"/>
      <c r="F46" s="89">
        <f>E46-D46</f>
        <v>0</v>
      </c>
      <c r="G46" s="88"/>
      <c r="H46" s="90">
        <f>IF(F46&gt;0,ROUNDUP(G46/F46,6),0)</f>
        <v>0</v>
      </c>
      <c r="I46" s="91"/>
      <c r="J46" s="92"/>
      <c r="K46" s="93">
        <f>IF(SUM(J46-I46+1)&gt;365,365,SUM(J46-I46+1))</f>
        <v>1</v>
      </c>
      <c r="L46" s="51">
        <f>ROUNDUP(K46*3300*H46/365*20,0)/20</f>
        <v>0</v>
      </c>
    </row>
    <row r="47" spans="1:12" ht="12.75">
      <c r="A47" s="52"/>
      <c r="B47" s="53"/>
      <c r="C47" s="54"/>
      <c r="D47" s="55"/>
      <c r="E47" s="56"/>
      <c r="F47" s="57">
        <f>E47-D47</f>
        <v>0</v>
      </c>
      <c r="G47" s="56"/>
      <c r="H47" s="58">
        <f>IF(F47&gt;0,ROUNDUP(G47/F47,6),0)</f>
        <v>0</v>
      </c>
      <c r="I47" s="59"/>
      <c r="J47" s="60"/>
      <c r="K47" s="94">
        <f>IF(SUM(J47-I47+1)&gt;365,365,SUM(J47-I47+1))</f>
        <v>1</v>
      </c>
      <c r="L47" s="61">
        <f aca="true" t="shared" si="8" ref="L47:L77">ROUNDUP(K47*3300*H47/365*20,0)/20</f>
        <v>0</v>
      </c>
    </row>
    <row r="48" spans="1:12" ht="12.75">
      <c r="A48" s="41"/>
      <c r="B48" s="42"/>
      <c r="C48" s="43"/>
      <c r="D48" s="62"/>
      <c r="E48" s="45"/>
      <c r="F48" s="63">
        <f>E48-D48</f>
        <v>0</v>
      </c>
      <c r="G48" s="45"/>
      <c r="H48" s="47">
        <f>IF(F48&gt;0,ROUNDUP(G48/F48,6),0)</f>
        <v>0</v>
      </c>
      <c r="I48" s="48"/>
      <c r="J48" s="49"/>
      <c r="K48" s="94">
        <f>IF(SUM(J48-I48+1)&gt;365,365,SUM(J48-I48+1))</f>
        <v>1</v>
      </c>
      <c r="L48" s="61">
        <f t="shared" si="8"/>
        <v>0</v>
      </c>
    </row>
    <row r="49" spans="1:12" ht="12.75">
      <c r="A49" s="52"/>
      <c r="B49" s="53"/>
      <c r="C49" s="54"/>
      <c r="D49" s="55"/>
      <c r="E49" s="56"/>
      <c r="F49" s="57">
        <f aca="true" t="shared" si="9" ref="F49:F78">E49-D49</f>
        <v>0</v>
      </c>
      <c r="G49" s="56"/>
      <c r="H49" s="58">
        <f aca="true" t="shared" si="10" ref="H49:H78">IF(F49&gt;0,ROUNDUP(G49/F49,6),0)</f>
        <v>0</v>
      </c>
      <c r="I49" s="59"/>
      <c r="J49" s="60"/>
      <c r="K49" s="94">
        <f aca="true" t="shared" si="11" ref="K49:K78">IF(SUM(J49-I49+1)&gt;365,365,SUM(J49-I49+1))</f>
        <v>1</v>
      </c>
      <c r="L49" s="61">
        <f t="shared" si="8"/>
        <v>0</v>
      </c>
    </row>
    <row r="50" spans="1:12" ht="12.75">
      <c r="A50" s="52"/>
      <c r="B50" s="53"/>
      <c r="C50" s="54"/>
      <c r="D50" s="55"/>
      <c r="E50" s="56"/>
      <c r="F50" s="57">
        <f t="shared" si="9"/>
        <v>0</v>
      </c>
      <c r="G50" s="56"/>
      <c r="H50" s="58">
        <f t="shared" si="10"/>
        <v>0</v>
      </c>
      <c r="I50" s="59"/>
      <c r="J50" s="60"/>
      <c r="K50" s="94">
        <f t="shared" si="11"/>
        <v>1</v>
      </c>
      <c r="L50" s="61">
        <f t="shared" si="8"/>
        <v>0</v>
      </c>
    </row>
    <row r="51" spans="1:12" ht="12.75">
      <c r="A51" s="52"/>
      <c r="B51" s="53"/>
      <c r="C51" s="54"/>
      <c r="D51" s="55"/>
      <c r="E51" s="56"/>
      <c r="F51" s="57">
        <f t="shared" si="9"/>
        <v>0</v>
      </c>
      <c r="G51" s="56"/>
      <c r="H51" s="58">
        <f t="shared" si="10"/>
        <v>0</v>
      </c>
      <c r="I51" s="59"/>
      <c r="J51" s="60"/>
      <c r="K51" s="94">
        <f t="shared" si="11"/>
        <v>1</v>
      </c>
      <c r="L51" s="61">
        <f t="shared" si="8"/>
        <v>0</v>
      </c>
    </row>
    <row r="52" spans="1:12" ht="12.75">
      <c r="A52" s="52"/>
      <c r="B52" s="53"/>
      <c r="C52" s="54"/>
      <c r="D52" s="55"/>
      <c r="E52" s="56"/>
      <c r="F52" s="57">
        <f t="shared" si="9"/>
        <v>0</v>
      </c>
      <c r="G52" s="56"/>
      <c r="H52" s="58">
        <f t="shared" si="10"/>
        <v>0</v>
      </c>
      <c r="I52" s="59"/>
      <c r="J52" s="60"/>
      <c r="K52" s="94">
        <f t="shared" si="11"/>
        <v>1</v>
      </c>
      <c r="L52" s="61">
        <f t="shared" si="8"/>
        <v>0</v>
      </c>
    </row>
    <row r="53" spans="1:12" ht="12.75">
      <c r="A53" s="52"/>
      <c r="B53" s="53"/>
      <c r="C53" s="54"/>
      <c r="D53" s="55"/>
      <c r="E53" s="56"/>
      <c r="F53" s="57">
        <f t="shared" si="9"/>
        <v>0</v>
      </c>
      <c r="G53" s="56"/>
      <c r="H53" s="58">
        <f t="shared" si="10"/>
        <v>0</v>
      </c>
      <c r="I53" s="59"/>
      <c r="J53" s="60"/>
      <c r="K53" s="94">
        <f t="shared" si="11"/>
        <v>1</v>
      </c>
      <c r="L53" s="61">
        <f t="shared" si="8"/>
        <v>0</v>
      </c>
    </row>
    <row r="54" spans="1:12" ht="12.75">
      <c r="A54" s="52"/>
      <c r="B54" s="53"/>
      <c r="C54" s="54"/>
      <c r="D54" s="55"/>
      <c r="E54" s="56"/>
      <c r="F54" s="57">
        <f t="shared" si="9"/>
        <v>0</v>
      </c>
      <c r="G54" s="56"/>
      <c r="H54" s="58">
        <f t="shared" si="10"/>
        <v>0</v>
      </c>
      <c r="I54" s="59"/>
      <c r="J54" s="60"/>
      <c r="K54" s="94">
        <f t="shared" si="11"/>
        <v>1</v>
      </c>
      <c r="L54" s="61">
        <f t="shared" si="8"/>
        <v>0</v>
      </c>
    </row>
    <row r="55" spans="1:12" ht="12.75">
      <c r="A55" s="52"/>
      <c r="B55" s="53"/>
      <c r="C55" s="54"/>
      <c r="D55" s="55"/>
      <c r="E55" s="56"/>
      <c r="F55" s="57">
        <f t="shared" si="9"/>
        <v>0</v>
      </c>
      <c r="G55" s="56"/>
      <c r="H55" s="58">
        <f t="shared" si="10"/>
        <v>0</v>
      </c>
      <c r="I55" s="59"/>
      <c r="J55" s="60"/>
      <c r="K55" s="94">
        <f t="shared" si="11"/>
        <v>1</v>
      </c>
      <c r="L55" s="61">
        <f t="shared" si="8"/>
        <v>0</v>
      </c>
    </row>
    <row r="56" spans="1:12" ht="12.75">
      <c r="A56" s="52"/>
      <c r="B56" s="53"/>
      <c r="C56" s="54"/>
      <c r="D56" s="55"/>
      <c r="E56" s="56"/>
      <c r="F56" s="57">
        <f t="shared" si="9"/>
        <v>0</v>
      </c>
      <c r="G56" s="56"/>
      <c r="H56" s="58">
        <f t="shared" si="10"/>
        <v>0</v>
      </c>
      <c r="I56" s="59"/>
      <c r="J56" s="60"/>
      <c r="K56" s="94">
        <f t="shared" si="11"/>
        <v>1</v>
      </c>
      <c r="L56" s="61">
        <f t="shared" si="8"/>
        <v>0</v>
      </c>
    </row>
    <row r="57" spans="1:12" ht="12.75">
      <c r="A57" s="52"/>
      <c r="B57" s="53"/>
      <c r="C57" s="54"/>
      <c r="D57" s="55"/>
      <c r="E57" s="56"/>
      <c r="F57" s="57">
        <f t="shared" si="9"/>
        <v>0</v>
      </c>
      <c r="G57" s="56"/>
      <c r="H57" s="58">
        <f t="shared" si="10"/>
        <v>0</v>
      </c>
      <c r="I57" s="59"/>
      <c r="J57" s="60"/>
      <c r="K57" s="94">
        <f t="shared" si="11"/>
        <v>1</v>
      </c>
      <c r="L57" s="61">
        <f t="shared" si="8"/>
        <v>0</v>
      </c>
    </row>
    <row r="58" spans="1:12" ht="12.75">
      <c r="A58" s="52"/>
      <c r="B58" s="53"/>
      <c r="C58" s="54"/>
      <c r="D58" s="55"/>
      <c r="E58" s="56"/>
      <c r="F58" s="57">
        <f t="shared" si="9"/>
        <v>0</v>
      </c>
      <c r="G58" s="56"/>
      <c r="H58" s="58">
        <f t="shared" si="10"/>
        <v>0</v>
      </c>
      <c r="I58" s="59"/>
      <c r="J58" s="60"/>
      <c r="K58" s="94">
        <f t="shared" si="11"/>
        <v>1</v>
      </c>
      <c r="L58" s="61">
        <f t="shared" si="8"/>
        <v>0</v>
      </c>
    </row>
    <row r="59" spans="1:12" ht="12.75">
      <c r="A59" s="52"/>
      <c r="B59" s="53"/>
      <c r="C59" s="54"/>
      <c r="D59" s="55"/>
      <c r="E59" s="56"/>
      <c r="F59" s="57">
        <f t="shared" si="9"/>
        <v>0</v>
      </c>
      <c r="G59" s="56"/>
      <c r="H59" s="58">
        <f t="shared" si="10"/>
        <v>0</v>
      </c>
      <c r="I59" s="59"/>
      <c r="J59" s="60"/>
      <c r="K59" s="94">
        <f t="shared" si="11"/>
        <v>1</v>
      </c>
      <c r="L59" s="61">
        <f t="shared" si="8"/>
        <v>0</v>
      </c>
    </row>
    <row r="60" spans="1:12" ht="12.75">
      <c r="A60" s="41"/>
      <c r="B60" s="42"/>
      <c r="C60" s="43"/>
      <c r="D60" s="62"/>
      <c r="E60" s="45"/>
      <c r="F60" s="63">
        <f t="shared" si="9"/>
        <v>0</v>
      </c>
      <c r="G60" s="45"/>
      <c r="H60" s="47">
        <f t="shared" si="10"/>
        <v>0</v>
      </c>
      <c r="I60" s="48"/>
      <c r="J60" s="49"/>
      <c r="K60" s="94">
        <f t="shared" si="11"/>
        <v>1</v>
      </c>
      <c r="L60" s="61">
        <f t="shared" si="8"/>
        <v>0</v>
      </c>
    </row>
    <row r="61" spans="1:12" ht="12.75">
      <c r="A61" s="52"/>
      <c r="B61" s="53"/>
      <c r="C61" s="54"/>
      <c r="D61" s="55"/>
      <c r="E61" s="56"/>
      <c r="F61" s="57">
        <f t="shared" si="9"/>
        <v>0</v>
      </c>
      <c r="G61" s="56"/>
      <c r="H61" s="58">
        <f t="shared" si="10"/>
        <v>0</v>
      </c>
      <c r="I61" s="59"/>
      <c r="J61" s="60"/>
      <c r="K61" s="94">
        <f t="shared" si="11"/>
        <v>1</v>
      </c>
      <c r="L61" s="61">
        <f t="shared" si="8"/>
        <v>0</v>
      </c>
    </row>
    <row r="62" spans="1:12" ht="12.75">
      <c r="A62" s="52"/>
      <c r="B62" s="53"/>
      <c r="C62" s="54"/>
      <c r="D62" s="55"/>
      <c r="E62" s="56"/>
      <c r="F62" s="57">
        <f t="shared" si="9"/>
        <v>0</v>
      </c>
      <c r="G62" s="56"/>
      <c r="H62" s="58">
        <f t="shared" si="10"/>
        <v>0</v>
      </c>
      <c r="I62" s="59"/>
      <c r="J62" s="60"/>
      <c r="K62" s="94">
        <f t="shared" si="11"/>
        <v>1</v>
      </c>
      <c r="L62" s="61">
        <f t="shared" si="8"/>
        <v>0</v>
      </c>
    </row>
    <row r="63" spans="1:12" ht="12.75">
      <c r="A63" s="52"/>
      <c r="B63" s="53"/>
      <c r="C63" s="54"/>
      <c r="D63" s="55"/>
      <c r="E63" s="56"/>
      <c r="F63" s="57">
        <f t="shared" si="9"/>
        <v>0</v>
      </c>
      <c r="G63" s="56"/>
      <c r="H63" s="58">
        <f t="shared" si="10"/>
        <v>0</v>
      </c>
      <c r="I63" s="59"/>
      <c r="J63" s="60"/>
      <c r="K63" s="94">
        <f t="shared" si="11"/>
        <v>1</v>
      </c>
      <c r="L63" s="61">
        <f t="shared" si="8"/>
        <v>0</v>
      </c>
    </row>
    <row r="64" spans="1:12" ht="12.75">
      <c r="A64" s="52"/>
      <c r="B64" s="53"/>
      <c r="C64" s="54"/>
      <c r="D64" s="55"/>
      <c r="E64" s="56"/>
      <c r="F64" s="57">
        <f t="shared" si="9"/>
        <v>0</v>
      </c>
      <c r="G64" s="56"/>
      <c r="H64" s="58">
        <f t="shared" si="10"/>
        <v>0</v>
      </c>
      <c r="I64" s="59"/>
      <c r="J64" s="60"/>
      <c r="K64" s="94">
        <f t="shared" si="11"/>
        <v>1</v>
      </c>
      <c r="L64" s="61">
        <f t="shared" si="8"/>
        <v>0</v>
      </c>
    </row>
    <row r="65" spans="1:12" ht="12.75">
      <c r="A65" s="52"/>
      <c r="B65" s="53"/>
      <c r="C65" s="54"/>
      <c r="D65" s="55"/>
      <c r="E65" s="56"/>
      <c r="F65" s="57">
        <f t="shared" si="9"/>
        <v>0</v>
      </c>
      <c r="G65" s="56"/>
      <c r="H65" s="58">
        <f t="shared" si="10"/>
        <v>0</v>
      </c>
      <c r="I65" s="59"/>
      <c r="J65" s="60"/>
      <c r="K65" s="94">
        <f t="shared" si="11"/>
        <v>1</v>
      </c>
      <c r="L65" s="61">
        <f t="shared" si="8"/>
        <v>0</v>
      </c>
    </row>
    <row r="66" spans="1:12" ht="12.75">
      <c r="A66" s="52"/>
      <c r="B66" s="53"/>
      <c r="C66" s="54"/>
      <c r="D66" s="55"/>
      <c r="E66" s="56"/>
      <c r="F66" s="57">
        <f t="shared" si="9"/>
        <v>0</v>
      </c>
      <c r="G66" s="56"/>
      <c r="H66" s="58">
        <f t="shared" si="10"/>
        <v>0</v>
      </c>
      <c r="I66" s="59"/>
      <c r="J66" s="60"/>
      <c r="K66" s="94">
        <f t="shared" si="11"/>
        <v>1</v>
      </c>
      <c r="L66" s="61">
        <f t="shared" si="8"/>
        <v>0</v>
      </c>
    </row>
    <row r="67" spans="1:12" ht="12.75">
      <c r="A67" s="52"/>
      <c r="B67" s="53"/>
      <c r="C67" s="54"/>
      <c r="D67" s="55"/>
      <c r="E67" s="56"/>
      <c r="F67" s="57">
        <f t="shared" si="9"/>
        <v>0</v>
      </c>
      <c r="G67" s="56"/>
      <c r="H67" s="58">
        <f t="shared" si="10"/>
        <v>0</v>
      </c>
      <c r="I67" s="59"/>
      <c r="J67" s="60"/>
      <c r="K67" s="94">
        <f t="shared" si="11"/>
        <v>1</v>
      </c>
      <c r="L67" s="61">
        <f t="shared" si="8"/>
        <v>0</v>
      </c>
    </row>
    <row r="68" spans="1:12" ht="12.75">
      <c r="A68" s="41"/>
      <c r="B68" s="42"/>
      <c r="C68" s="43"/>
      <c r="D68" s="62"/>
      <c r="E68" s="45"/>
      <c r="F68" s="63">
        <f t="shared" si="9"/>
        <v>0</v>
      </c>
      <c r="G68" s="45"/>
      <c r="H68" s="47">
        <f t="shared" si="10"/>
        <v>0</v>
      </c>
      <c r="I68" s="48"/>
      <c r="J68" s="49"/>
      <c r="K68" s="94">
        <f t="shared" si="11"/>
        <v>1</v>
      </c>
      <c r="L68" s="61">
        <f t="shared" si="8"/>
        <v>0</v>
      </c>
    </row>
    <row r="69" spans="1:12" ht="12.75">
      <c r="A69" s="52"/>
      <c r="B69" s="53"/>
      <c r="C69" s="54"/>
      <c r="D69" s="55"/>
      <c r="E69" s="56"/>
      <c r="F69" s="57">
        <f t="shared" si="9"/>
        <v>0</v>
      </c>
      <c r="G69" s="56"/>
      <c r="H69" s="58">
        <f t="shared" si="10"/>
        <v>0</v>
      </c>
      <c r="I69" s="59"/>
      <c r="J69" s="60"/>
      <c r="K69" s="94">
        <f t="shared" si="11"/>
        <v>1</v>
      </c>
      <c r="L69" s="61">
        <f t="shared" si="8"/>
        <v>0</v>
      </c>
    </row>
    <row r="70" spans="1:12" ht="12.75">
      <c r="A70" s="95"/>
      <c r="B70" s="53"/>
      <c r="C70" s="82"/>
      <c r="D70" s="55"/>
      <c r="E70" s="55"/>
      <c r="F70" s="57">
        <f t="shared" si="9"/>
        <v>0</v>
      </c>
      <c r="G70" s="55"/>
      <c r="H70" s="58">
        <f t="shared" si="10"/>
        <v>0</v>
      </c>
      <c r="I70" s="83"/>
      <c r="J70" s="83"/>
      <c r="K70" s="94">
        <f t="shared" si="11"/>
        <v>1</v>
      </c>
      <c r="L70" s="61">
        <f t="shared" si="8"/>
        <v>0</v>
      </c>
    </row>
    <row r="71" spans="1:12" ht="12.75">
      <c r="A71" s="95"/>
      <c r="B71" s="53"/>
      <c r="C71" s="82"/>
      <c r="D71" s="55"/>
      <c r="E71" s="55"/>
      <c r="F71" s="57">
        <f t="shared" si="9"/>
        <v>0</v>
      </c>
      <c r="G71" s="55"/>
      <c r="H71" s="58">
        <f t="shared" si="10"/>
        <v>0</v>
      </c>
      <c r="I71" s="83"/>
      <c r="J71" s="83"/>
      <c r="K71" s="94">
        <f t="shared" si="11"/>
        <v>1</v>
      </c>
      <c r="L71" s="61">
        <f t="shared" si="8"/>
        <v>0</v>
      </c>
    </row>
    <row r="72" spans="1:12" ht="12.75">
      <c r="A72" s="41"/>
      <c r="B72" s="42"/>
      <c r="C72" s="43"/>
      <c r="D72" s="62"/>
      <c r="E72" s="45"/>
      <c r="F72" s="63">
        <f t="shared" si="9"/>
        <v>0</v>
      </c>
      <c r="G72" s="45"/>
      <c r="H72" s="47">
        <f t="shared" si="10"/>
        <v>0</v>
      </c>
      <c r="I72" s="48"/>
      <c r="J72" s="49"/>
      <c r="K72" s="94">
        <f t="shared" si="11"/>
        <v>1</v>
      </c>
      <c r="L72" s="61">
        <f t="shared" si="8"/>
        <v>0</v>
      </c>
    </row>
    <row r="73" spans="1:12" ht="12.75">
      <c r="A73" s="52"/>
      <c r="B73" s="53"/>
      <c r="C73" s="54"/>
      <c r="D73" s="55"/>
      <c r="E73" s="56"/>
      <c r="F73" s="57">
        <f t="shared" si="9"/>
        <v>0</v>
      </c>
      <c r="G73" s="56"/>
      <c r="H73" s="58">
        <f t="shared" si="10"/>
        <v>0</v>
      </c>
      <c r="I73" s="59"/>
      <c r="J73" s="60"/>
      <c r="K73" s="94">
        <f t="shared" si="11"/>
        <v>1</v>
      </c>
      <c r="L73" s="61">
        <f t="shared" si="8"/>
        <v>0</v>
      </c>
    </row>
    <row r="74" spans="1:12" ht="12.75">
      <c r="A74" s="41"/>
      <c r="B74" s="42"/>
      <c r="C74" s="43"/>
      <c r="D74" s="62"/>
      <c r="E74" s="45"/>
      <c r="F74" s="63">
        <f t="shared" si="9"/>
        <v>0</v>
      </c>
      <c r="G74" s="45"/>
      <c r="H74" s="47">
        <f t="shared" si="10"/>
        <v>0</v>
      </c>
      <c r="I74" s="48"/>
      <c r="J74" s="49"/>
      <c r="K74" s="94">
        <f t="shared" si="11"/>
        <v>1</v>
      </c>
      <c r="L74" s="61">
        <f t="shared" si="8"/>
        <v>0</v>
      </c>
    </row>
    <row r="75" spans="1:12" ht="12.75">
      <c r="A75" s="52"/>
      <c r="B75" s="53"/>
      <c r="C75" s="54"/>
      <c r="D75" s="55"/>
      <c r="E75" s="56"/>
      <c r="F75" s="57">
        <f t="shared" si="9"/>
        <v>0</v>
      </c>
      <c r="G75" s="56"/>
      <c r="H75" s="58">
        <f t="shared" si="10"/>
        <v>0</v>
      </c>
      <c r="I75" s="59"/>
      <c r="J75" s="60"/>
      <c r="K75" s="94">
        <f t="shared" si="11"/>
        <v>1</v>
      </c>
      <c r="L75" s="61">
        <f t="shared" si="8"/>
        <v>0</v>
      </c>
    </row>
    <row r="76" spans="1:12" ht="12.75">
      <c r="A76" s="41"/>
      <c r="B76" s="62"/>
      <c r="C76" s="45"/>
      <c r="D76" s="62"/>
      <c r="E76" s="45"/>
      <c r="F76" s="63">
        <f t="shared" si="9"/>
        <v>0</v>
      </c>
      <c r="G76" s="45"/>
      <c r="H76" s="47">
        <f t="shared" si="10"/>
        <v>0</v>
      </c>
      <c r="I76" s="48"/>
      <c r="J76" s="49"/>
      <c r="K76" s="94">
        <f t="shared" si="11"/>
        <v>1</v>
      </c>
      <c r="L76" s="61">
        <f t="shared" si="8"/>
        <v>0</v>
      </c>
    </row>
    <row r="77" spans="1:12" ht="12.75">
      <c r="A77" s="52"/>
      <c r="B77" s="55"/>
      <c r="C77" s="56"/>
      <c r="D77" s="55"/>
      <c r="E77" s="56"/>
      <c r="F77" s="57">
        <f t="shared" si="9"/>
        <v>0</v>
      </c>
      <c r="G77" s="56"/>
      <c r="H77" s="58">
        <f t="shared" si="10"/>
        <v>0</v>
      </c>
      <c r="I77" s="59"/>
      <c r="J77" s="60"/>
      <c r="K77" s="94">
        <f t="shared" si="11"/>
        <v>1</v>
      </c>
      <c r="L77" s="61">
        <f t="shared" si="8"/>
        <v>0</v>
      </c>
    </row>
    <row r="78" spans="1:12" ht="13.5" thickBot="1">
      <c r="A78" s="64"/>
      <c r="B78" s="65"/>
      <c r="C78" s="66"/>
      <c r="D78" s="65"/>
      <c r="E78" s="66"/>
      <c r="F78" s="67">
        <f t="shared" si="9"/>
        <v>0</v>
      </c>
      <c r="G78" s="66"/>
      <c r="H78" s="68">
        <f t="shared" si="10"/>
        <v>0</v>
      </c>
      <c r="I78" s="69"/>
      <c r="J78" s="70"/>
      <c r="K78" s="96">
        <f t="shared" si="11"/>
        <v>1</v>
      </c>
      <c r="L78" s="72">
        <f>ROUNDUP(K78*3300*H78/365*20,0)/20</f>
        <v>0</v>
      </c>
    </row>
    <row r="80" ht="12.75">
      <c r="L80" s="98">
        <f>SUM(L46:L78)</f>
        <v>0</v>
      </c>
    </row>
    <row r="81" ht="13.5" thickBot="1">
      <c r="A81" s="75" t="s">
        <v>26</v>
      </c>
    </row>
    <row r="82" spans="1:12" ht="13.5" thickBot="1">
      <c r="A82" s="74"/>
      <c r="B82" s="1"/>
      <c r="C82" s="1"/>
      <c r="D82" s="1"/>
      <c r="E82" s="1"/>
      <c r="G82" s="1"/>
      <c r="H82" s="1"/>
      <c r="I82" s="1"/>
      <c r="J82" s="1" t="s">
        <v>2</v>
      </c>
      <c r="K82" s="1"/>
      <c r="L82" s="76">
        <f>L39+L80</f>
        <v>0</v>
      </c>
    </row>
    <row r="83" ht="12.75">
      <c r="A83" s="74"/>
    </row>
    <row r="85" ht="13.5" thickBot="1">
      <c r="A85" s="74"/>
    </row>
    <row r="86" spans="1:12" ht="12.75">
      <c r="A86" s="13" t="s">
        <v>3</v>
      </c>
      <c r="B86" s="14" t="s">
        <v>4</v>
      </c>
      <c r="C86" s="15" t="s">
        <v>5</v>
      </c>
      <c r="D86" s="16" t="s">
        <v>6</v>
      </c>
      <c r="E86" s="17" t="s">
        <v>7</v>
      </c>
      <c r="F86" s="14" t="s">
        <v>8</v>
      </c>
      <c r="G86" s="15" t="s">
        <v>38</v>
      </c>
      <c r="H86" s="14" t="s">
        <v>9</v>
      </c>
      <c r="I86" s="18" t="s">
        <v>10</v>
      </c>
      <c r="J86" s="14"/>
      <c r="K86" s="14" t="s">
        <v>1</v>
      </c>
      <c r="L86" s="19"/>
    </row>
    <row r="87" spans="1:12" ht="12.75">
      <c r="A87" s="21" t="s">
        <v>11</v>
      </c>
      <c r="B87" s="22" t="s">
        <v>12</v>
      </c>
      <c r="C87" s="23"/>
      <c r="D87" s="24" t="s">
        <v>13</v>
      </c>
      <c r="E87" s="24" t="s">
        <v>14</v>
      </c>
      <c r="F87" s="22" t="s">
        <v>15</v>
      </c>
      <c r="G87" s="23" t="s">
        <v>39</v>
      </c>
      <c r="H87" s="25" t="s">
        <v>16</v>
      </c>
      <c r="I87" s="26" t="s">
        <v>17</v>
      </c>
      <c r="J87" s="27" t="s">
        <v>18</v>
      </c>
      <c r="K87" s="28" t="s">
        <v>19</v>
      </c>
      <c r="L87" s="29" t="s">
        <v>20</v>
      </c>
    </row>
    <row r="88" spans="1:12" ht="13.5" thickBot="1">
      <c r="A88" s="30" t="s">
        <v>21</v>
      </c>
      <c r="B88" s="31"/>
      <c r="C88" s="32"/>
      <c r="D88" s="31" t="s">
        <v>22</v>
      </c>
      <c r="E88" s="33" t="s">
        <v>23</v>
      </c>
      <c r="F88" s="31" t="s">
        <v>24</v>
      </c>
      <c r="G88" s="34" t="s">
        <v>40</v>
      </c>
      <c r="H88" s="35"/>
      <c r="I88" s="36" t="s">
        <v>25</v>
      </c>
      <c r="J88" s="37"/>
      <c r="K88" s="38"/>
      <c r="L88" s="39"/>
    </row>
    <row r="89" spans="1:12" ht="12.75">
      <c r="A89" s="84"/>
      <c r="B89" s="85"/>
      <c r="C89" s="86"/>
      <c r="D89" s="87"/>
      <c r="E89" s="88"/>
      <c r="F89" s="89">
        <f>E89-D89</f>
        <v>0</v>
      </c>
      <c r="G89" s="88"/>
      <c r="H89" s="90">
        <f aca="true" t="shared" si="12" ref="H89:H104">IF(F89&gt;0,ROUNDUP(G89/F89,6),0)</f>
        <v>0</v>
      </c>
      <c r="I89" s="91"/>
      <c r="J89" s="92"/>
      <c r="K89" s="93">
        <f aca="true" t="shared" si="13" ref="K89:K104">IF(SUM(J89-I89+1)&gt;365,365,SUM(J89-I89+1))</f>
        <v>1</v>
      </c>
      <c r="L89" s="51">
        <f>ROUNDUP(K89*3300*H89/365*20,0)/20</f>
        <v>0</v>
      </c>
    </row>
    <row r="90" spans="1:12" ht="12.75">
      <c r="A90" s="52"/>
      <c r="B90" s="53"/>
      <c r="C90" s="54"/>
      <c r="D90" s="55"/>
      <c r="E90" s="56"/>
      <c r="F90" s="57">
        <f aca="true" t="shared" si="14" ref="F90:F104">E90-D90</f>
        <v>0</v>
      </c>
      <c r="G90" s="56"/>
      <c r="H90" s="58">
        <f t="shared" si="12"/>
        <v>0</v>
      </c>
      <c r="I90" s="59"/>
      <c r="J90" s="60"/>
      <c r="K90" s="94">
        <f t="shared" si="13"/>
        <v>1</v>
      </c>
      <c r="L90" s="61">
        <f aca="true" t="shared" si="15" ref="L90:L120">ROUNDUP(K90*3300*H90/365*20,0)/20</f>
        <v>0</v>
      </c>
    </row>
    <row r="91" spans="1:12" ht="12.75">
      <c r="A91" s="41"/>
      <c r="B91" s="42"/>
      <c r="C91" s="43"/>
      <c r="D91" s="62"/>
      <c r="E91" s="45"/>
      <c r="F91" s="63">
        <f t="shared" si="14"/>
        <v>0</v>
      </c>
      <c r="G91" s="45"/>
      <c r="H91" s="47">
        <f t="shared" si="12"/>
        <v>0</v>
      </c>
      <c r="I91" s="48"/>
      <c r="J91" s="49"/>
      <c r="K91" s="94">
        <f t="shared" si="13"/>
        <v>1</v>
      </c>
      <c r="L91" s="61">
        <f t="shared" si="15"/>
        <v>0</v>
      </c>
    </row>
    <row r="92" spans="1:12" ht="12.75">
      <c r="A92" s="52"/>
      <c r="B92" s="53"/>
      <c r="C92" s="54"/>
      <c r="D92" s="55"/>
      <c r="E92" s="56"/>
      <c r="F92" s="57">
        <f t="shared" si="14"/>
        <v>0</v>
      </c>
      <c r="G92" s="56"/>
      <c r="H92" s="58">
        <f t="shared" si="12"/>
        <v>0</v>
      </c>
      <c r="I92" s="59"/>
      <c r="J92" s="60"/>
      <c r="K92" s="94">
        <f t="shared" si="13"/>
        <v>1</v>
      </c>
      <c r="L92" s="61">
        <f t="shared" si="15"/>
        <v>0</v>
      </c>
    </row>
    <row r="93" spans="1:12" ht="12.75">
      <c r="A93" s="52"/>
      <c r="B93" s="53"/>
      <c r="C93" s="54"/>
      <c r="D93" s="55"/>
      <c r="E93" s="56"/>
      <c r="F93" s="57">
        <f t="shared" si="14"/>
        <v>0</v>
      </c>
      <c r="G93" s="56"/>
      <c r="H93" s="58">
        <f t="shared" si="12"/>
        <v>0</v>
      </c>
      <c r="I93" s="59"/>
      <c r="J93" s="60"/>
      <c r="K93" s="94">
        <f t="shared" si="13"/>
        <v>1</v>
      </c>
      <c r="L93" s="61">
        <f t="shared" si="15"/>
        <v>0</v>
      </c>
    </row>
    <row r="94" spans="1:12" ht="12.75">
      <c r="A94" s="52"/>
      <c r="B94" s="53"/>
      <c r="C94" s="54"/>
      <c r="D94" s="55"/>
      <c r="E94" s="56"/>
      <c r="F94" s="57">
        <f t="shared" si="14"/>
        <v>0</v>
      </c>
      <c r="G94" s="56"/>
      <c r="H94" s="58">
        <f t="shared" si="12"/>
        <v>0</v>
      </c>
      <c r="I94" s="59"/>
      <c r="J94" s="60"/>
      <c r="K94" s="94">
        <f t="shared" si="13"/>
        <v>1</v>
      </c>
      <c r="L94" s="61">
        <f t="shared" si="15"/>
        <v>0</v>
      </c>
    </row>
    <row r="95" spans="1:12" ht="12.75">
      <c r="A95" s="52"/>
      <c r="B95" s="53"/>
      <c r="C95" s="54"/>
      <c r="D95" s="55"/>
      <c r="E95" s="56"/>
      <c r="F95" s="57">
        <f t="shared" si="14"/>
        <v>0</v>
      </c>
      <c r="G95" s="56"/>
      <c r="H95" s="58">
        <f t="shared" si="12"/>
        <v>0</v>
      </c>
      <c r="I95" s="59"/>
      <c r="J95" s="60"/>
      <c r="K95" s="94">
        <f t="shared" si="13"/>
        <v>1</v>
      </c>
      <c r="L95" s="61">
        <f t="shared" si="15"/>
        <v>0</v>
      </c>
    </row>
    <row r="96" spans="1:12" ht="12.75">
      <c r="A96" s="52"/>
      <c r="B96" s="53"/>
      <c r="C96" s="54"/>
      <c r="D96" s="55"/>
      <c r="E96" s="56"/>
      <c r="F96" s="57">
        <f t="shared" si="14"/>
        <v>0</v>
      </c>
      <c r="G96" s="56"/>
      <c r="H96" s="58">
        <f t="shared" si="12"/>
        <v>0</v>
      </c>
      <c r="I96" s="59"/>
      <c r="J96" s="60"/>
      <c r="K96" s="94">
        <f t="shared" si="13"/>
        <v>1</v>
      </c>
      <c r="L96" s="61">
        <f t="shared" si="15"/>
        <v>0</v>
      </c>
    </row>
    <row r="97" spans="1:12" ht="12.75">
      <c r="A97" s="52"/>
      <c r="B97" s="53"/>
      <c r="C97" s="54"/>
      <c r="D97" s="55"/>
      <c r="E97" s="56"/>
      <c r="F97" s="57">
        <f t="shared" si="14"/>
        <v>0</v>
      </c>
      <c r="G97" s="56"/>
      <c r="H97" s="58">
        <f t="shared" si="12"/>
        <v>0</v>
      </c>
      <c r="I97" s="59"/>
      <c r="J97" s="60"/>
      <c r="K97" s="94">
        <f t="shared" si="13"/>
        <v>1</v>
      </c>
      <c r="L97" s="61">
        <f t="shared" si="15"/>
        <v>0</v>
      </c>
    </row>
    <row r="98" spans="1:12" ht="12.75">
      <c r="A98" s="52"/>
      <c r="B98" s="53"/>
      <c r="C98" s="54"/>
      <c r="D98" s="55"/>
      <c r="E98" s="56"/>
      <c r="F98" s="57">
        <f t="shared" si="14"/>
        <v>0</v>
      </c>
      <c r="G98" s="56"/>
      <c r="H98" s="58">
        <f t="shared" si="12"/>
        <v>0</v>
      </c>
      <c r="I98" s="59"/>
      <c r="J98" s="60"/>
      <c r="K98" s="94">
        <f t="shared" si="13"/>
        <v>1</v>
      </c>
      <c r="L98" s="61">
        <f t="shared" si="15"/>
        <v>0</v>
      </c>
    </row>
    <row r="99" spans="1:12" ht="12.75">
      <c r="A99" s="52"/>
      <c r="B99" s="53"/>
      <c r="C99" s="54"/>
      <c r="D99" s="55"/>
      <c r="E99" s="56"/>
      <c r="F99" s="57">
        <f t="shared" si="14"/>
        <v>0</v>
      </c>
      <c r="G99" s="56"/>
      <c r="H99" s="58">
        <f t="shared" si="12"/>
        <v>0</v>
      </c>
      <c r="I99" s="59"/>
      <c r="J99" s="60"/>
      <c r="K99" s="94">
        <f t="shared" si="13"/>
        <v>1</v>
      </c>
      <c r="L99" s="61">
        <f t="shared" si="15"/>
        <v>0</v>
      </c>
    </row>
    <row r="100" spans="1:12" ht="12.75">
      <c r="A100" s="52"/>
      <c r="B100" s="53"/>
      <c r="C100" s="54"/>
      <c r="D100" s="55"/>
      <c r="E100" s="56"/>
      <c r="F100" s="57">
        <f t="shared" si="14"/>
        <v>0</v>
      </c>
      <c r="G100" s="56"/>
      <c r="H100" s="58">
        <f t="shared" si="12"/>
        <v>0</v>
      </c>
      <c r="I100" s="59"/>
      <c r="J100" s="60"/>
      <c r="K100" s="94">
        <f t="shared" si="13"/>
        <v>1</v>
      </c>
      <c r="L100" s="61">
        <f t="shared" si="15"/>
        <v>0</v>
      </c>
    </row>
    <row r="101" spans="1:12" ht="12.75">
      <c r="A101" s="52"/>
      <c r="B101" s="53"/>
      <c r="C101" s="54"/>
      <c r="D101" s="55"/>
      <c r="E101" s="56"/>
      <c r="F101" s="57">
        <f t="shared" si="14"/>
        <v>0</v>
      </c>
      <c r="G101" s="56"/>
      <c r="H101" s="58">
        <f t="shared" si="12"/>
        <v>0</v>
      </c>
      <c r="I101" s="59"/>
      <c r="J101" s="60"/>
      <c r="K101" s="94">
        <f t="shared" si="13"/>
        <v>1</v>
      </c>
      <c r="L101" s="61">
        <f t="shared" si="15"/>
        <v>0</v>
      </c>
    </row>
    <row r="102" spans="1:12" ht="12.75">
      <c r="A102" s="52"/>
      <c r="B102" s="53"/>
      <c r="C102" s="54"/>
      <c r="D102" s="55"/>
      <c r="E102" s="56"/>
      <c r="F102" s="57">
        <f t="shared" si="14"/>
        <v>0</v>
      </c>
      <c r="G102" s="56"/>
      <c r="H102" s="58">
        <f t="shared" si="12"/>
        <v>0</v>
      </c>
      <c r="I102" s="59"/>
      <c r="J102" s="60"/>
      <c r="K102" s="94">
        <f t="shared" si="13"/>
        <v>1</v>
      </c>
      <c r="L102" s="61">
        <f t="shared" si="15"/>
        <v>0</v>
      </c>
    </row>
    <row r="103" spans="1:12" ht="12.75">
      <c r="A103" s="41"/>
      <c r="B103" s="42"/>
      <c r="C103" s="43"/>
      <c r="D103" s="62"/>
      <c r="E103" s="45"/>
      <c r="F103" s="63">
        <f t="shared" si="14"/>
        <v>0</v>
      </c>
      <c r="G103" s="45"/>
      <c r="H103" s="47">
        <f t="shared" si="12"/>
        <v>0</v>
      </c>
      <c r="I103" s="48"/>
      <c r="J103" s="49"/>
      <c r="K103" s="94">
        <f t="shared" si="13"/>
        <v>1</v>
      </c>
      <c r="L103" s="61">
        <f t="shared" si="15"/>
        <v>0</v>
      </c>
    </row>
    <row r="104" spans="1:12" ht="12.75">
      <c r="A104" s="52"/>
      <c r="B104" s="53"/>
      <c r="C104" s="54"/>
      <c r="D104" s="55"/>
      <c r="E104" s="56"/>
      <c r="F104" s="57">
        <f t="shared" si="14"/>
        <v>0</v>
      </c>
      <c r="G104" s="56"/>
      <c r="H104" s="58">
        <f t="shared" si="12"/>
        <v>0</v>
      </c>
      <c r="I104" s="59"/>
      <c r="J104" s="60"/>
      <c r="K104" s="94">
        <f t="shared" si="13"/>
        <v>1</v>
      </c>
      <c r="L104" s="61">
        <f t="shared" si="15"/>
        <v>0</v>
      </c>
    </row>
    <row r="105" spans="1:12" ht="12.75">
      <c r="A105" s="52"/>
      <c r="B105" s="53"/>
      <c r="C105" s="54"/>
      <c r="D105" s="55"/>
      <c r="E105" s="56"/>
      <c r="F105" s="57">
        <f>E105-D105</f>
        <v>0</v>
      </c>
      <c r="G105" s="56"/>
      <c r="H105" s="58">
        <f>IF(F105&gt;0,ROUNDUP(G105/F105,6),0)</f>
        <v>0</v>
      </c>
      <c r="I105" s="59"/>
      <c r="J105" s="60"/>
      <c r="K105" s="94">
        <f>IF(SUM(J105-I105+1)&gt;365,365,SUM(J105-I105+1))</f>
        <v>1</v>
      </c>
      <c r="L105" s="61">
        <f t="shared" si="15"/>
        <v>0</v>
      </c>
    </row>
    <row r="106" spans="1:12" ht="12.75">
      <c r="A106" s="52"/>
      <c r="B106" s="53"/>
      <c r="C106" s="54"/>
      <c r="D106" s="55"/>
      <c r="E106" s="56"/>
      <c r="F106" s="57">
        <f>E106-D106</f>
        <v>0</v>
      </c>
      <c r="G106" s="56"/>
      <c r="H106" s="58">
        <f>IF(F106&gt;0,ROUNDUP(G106/F106,6),0)</f>
        <v>0</v>
      </c>
      <c r="I106" s="59"/>
      <c r="J106" s="60"/>
      <c r="K106" s="94">
        <f>IF(SUM(J106-I106+1)&gt;365,365,SUM(J106-I106+1))</f>
        <v>1</v>
      </c>
      <c r="L106" s="61">
        <f t="shared" si="15"/>
        <v>0</v>
      </c>
    </row>
    <row r="107" spans="1:12" ht="12.75">
      <c r="A107" s="52"/>
      <c r="B107" s="53"/>
      <c r="C107" s="54"/>
      <c r="D107" s="55"/>
      <c r="E107" s="56"/>
      <c r="F107" s="57">
        <f>E107-D107</f>
        <v>0</v>
      </c>
      <c r="G107" s="56"/>
      <c r="H107" s="58">
        <f>IF(F107&gt;0,ROUNDUP(G107/F107,6),0)</f>
        <v>0</v>
      </c>
      <c r="I107" s="59"/>
      <c r="J107" s="60"/>
      <c r="K107" s="94">
        <f>IF(SUM(J107-I107+1)&gt;365,365,SUM(J107-I107+1))</f>
        <v>1</v>
      </c>
      <c r="L107" s="61">
        <f t="shared" si="15"/>
        <v>0</v>
      </c>
    </row>
    <row r="108" spans="1:12" ht="12.75">
      <c r="A108" s="52"/>
      <c r="B108" s="53"/>
      <c r="C108" s="54"/>
      <c r="D108" s="55"/>
      <c r="E108" s="56"/>
      <c r="F108" s="57">
        <f>E108-D108</f>
        <v>0</v>
      </c>
      <c r="G108" s="56"/>
      <c r="H108" s="58">
        <f>IF(F108&gt;0,ROUNDUP(G108/F108,6),0)</f>
        <v>0</v>
      </c>
      <c r="I108" s="59"/>
      <c r="J108" s="60"/>
      <c r="K108" s="94">
        <f>IF(SUM(J108-I108+1)&gt;365,365,SUM(J108-I108+1))</f>
        <v>1</v>
      </c>
      <c r="L108" s="61">
        <f t="shared" si="15"/>
        <v>0</v>
      </c>
    </row>
    <row r="109" spans="1:12" ht="12.75">
      <c r="A109" s="52"/>
      <c r="B109" s="53"/>
      <c r="C109" s="54"/>
      <c r="D109" s="55"/>
      <c r="E109" s="56"/>
      <c r="F109" s="57">
        <f>E109-D109</f>
        <v>0</v>
      </c>
      <c r="G109" s="56"/>
      <c r="H109" s="58">
        <f>IF(F109&gt;0,ROUNDUP(G109/F109,6),0)</f>
        <v>0</v>
      </c>
      <c r="I109" s="59"/>
      <c r="J109" s="60"/>
      <c r="K109" s="94">
        <f>IF(SUM(J109-I109+1)&gt;365,365,SUM(J109-I109+1))</f>
        <v>1</v>
      </c>
      <c r="L109" s="61">
        <f t="shared" si="15"/>
        <v>0</v>
      </c>
    </row>
    <row r="110" spans="1:12" ht="12.75">
      <c r="A110" s="52"/>
      <c r="B110" s="53"/>
      <c r="C110" s="54"/>
      <c r="D110" s="55"/>
      <c r="E110" s="56"/>
      <c r="F110" s="57">
        <f aca="true" t="shared" si="16" ref="F110:F121">E110-D110</f>
        <v>0</v>
      </c>
      <c r="G110" s="56"/>
      <c r="H110" s="58">
        <f aca="true" t="shared" si="17" ref="H110:H121">IF(F110&gt;0,ROUNDUP(G110/F110,6),0)</f>
        <v>0</v>
      </c>
      <c r="I110" s="59"/>
      <c r="J110" s="60"/>
      <c r="K110" s="94">
        <f aca="true" t="shared" si="18" ref="K110:K121">IF(SUM(J110-I110+1)&gt;365,365,SUM(J110-I110+1))</f>
        <v>1</v>
      </c>
      <c r="L110" s="61">
        <f t="shared" si="15"/>
        <v>0</v>
      </c>
    </row>
    <row r="111" spans="1:12" ht="12.75">
      <c r="A111" s="41"/>
      <c r="B111" s="42"/>
      <c r="C111" s="43"/>
      <c r="D111" s="62"/>
      <c r="E111" s="45"/>
      <c r="F111" s="63">
        <f t="shared" si="16"/>
        <v>0</v>
      </c>
      <c r="G111" s="45"/>
      <c r="H111" s="47">
        <f t="shared" si="17"/>
        <v>0</v>
      </c>
      <c r="I111" s="48"/>
      <c r="J111" s="49"/>
      <c r="K111" s="94">
        <f t="shared" si="18"/>
        <v>1</v>
      </c>
      <c r="L111" s="61">
        <f t="shared" si="15"/>
        <v>0</v>
      </c>
    </row>
    <row r="112" spans="1:12" ht="12.75">
      <c r="A112" s="52"/>
      <c r="B112" s="53"/>
      <c r="C112" s="54"/>
      <c r="D112" s="55"/>
      <c r="E112" s="56"/>
      <c r="F112" s="57">
        <f t="shared" si="16"/>
        <v>0</v>
      </c>
      <c r="G112" s="56"/>
      <c r="H112" s="58">
        <f t="shared" si="17"/>
        <v>0</v>
      </c>
      <c r="I112" s="59"/>
      <c r="J112" s="60"/>
      <c r="K112" s="94">
        <f t="shared" si="18"/>
        <v>1</v>
      </c>
      <c r="L112" s="61">
        <f t="shared" si="15"/>
        <v>0</v>
      </c>
    </row>
    <row r="113" spans="1:12" ht="12.75">
      <c r="A113" s="95"/>
      <c r="B113" s="53"/>
      <c r="C113" s="82"/>
      <c r="D113" s="55"/>
      <c r="E113" s="55"/>
      <c r="F113" s="57">
        <f t="shared" si="16"/>
        <v>0</v>
      </c>
      <c r="G113" s="55"/>
      <c r="H113" s="58">
        <f t="shared" si="17"/>
        <v>0</v>
      </c>
      <c r="I113" s="83"/>
      <c r="J113" s="83"/>
      <c r="K113" s="94">
        <f t="shared" si="18"/>
        <v>1</v>
      </c>
      <c r="L113" s="61">
        <f t="shared" si="15"/>
        <v>0</v>
      </c>
    </row>
    <row r="114" spans="1:12" ht="12.75">
      <c r="A114" s="95"/>
      <c r="B114" s="53"/>
      <c r="C114" s="82"/>
      <c r="D114" s="55"/>
      <c r="E114" s="55"/>
      <c r="F114" s="57">
        <f t="shared" si="16"/>
        <v>0</v>
      </c>
      <c r="G114" s="55"/>
      <c r="H114" s="58">
        <f t="shared" si="17"/>
        <v>0</v>
      </c>
      <c r="I114" s="83"/>
      <c r="J114" s="83"/>
      <c r="K114" s="94">
        <f t="shared" si="18"/>
        <v>1</v>
      </c>
      <c r="L114" s="61">
        <f t="shared" si="15"/>
        <v>0</v>
      </c>
    </row>
    <row r="115" spans="1:12" ht="12.75">
      <c r="A115" s="41"/>
      <c r="B115" s="42"/>
      <c r="C115" s="43"/>
      <c r="D115" s="62"/>
      <c r="E115" s="45"/>
      <c r="F115" s="63">
        <f t="shared" si="16"/>
        <v>0</v>
      </c>
      <c r="G115" s="45"/>
      <c r="H115" s="47">
        <f t="shared" si="17"/>
        <v>0</v>
      </c>
      <c r="I115" s="48"/>
      <c r="J115" s="49"/>
      <c r="K115" s="94">
        <f t="shared" si="18"/>
        <v>1</v>
      </c>
      <c r="L115" s="61">
        <f t="shared" si="15"/>
        <v>0</v>
      </c>
    </row>
    <row r="116" spans="1:12" ht="12.75">
      <c r="A116" s="52"/>
      <c r="B116" s="53"/>
      <c r="C116" s="54"/>
      <c r="D116" s="55"/>
      <c r="E116" s="56"/>
      <c r="F116" s="57">
        <f t="shared" si="16"/>
        <v>0</v>
      </c>
      <c r="G116" s="56"/>
      <c r="H116" s="58">
        <f t="shared" si="17"/>
        <v>0</v>
      </c>
      <c r="I116" s="59"/>
      <c r="J116" s="60"/>
      <c r="K116" s="94">
        <f t="shared" si="18"/>
        <v>1</v>
      </c>
      <c r="L116" s="61">
        <f t="shared" si="15"/>
        <v>0</v>
      </c>
    </row>
    <row r="117" spans="1:12" ht="12.75">
      <c r="A117" s="41"/>
      <c r="B117" s="42"/>
      <c r="C117" s="43"/>
      <c r="D117" s="62"/>
      <c r="E117" s="45"/>
      <c r="F117" s="63">
        <f t="shared" si="16"/>
        <v>0</v>
      </c>
      <c r="G117" s="45"/>
      <c r="H117" s="47">
        <f t="shared" si="17"/>
        <v>0</v>
      </c>
      <c r="I117" s="48"/>
      <c r="J117" s="49"/>
      <c r="K117" s="94">
        <f t="shared" si="18"/>
        <v>1</v>
      </c>
      <c r="L117" s="61">
        <f t="shared" si="15"/>
        <v>0</v>
      </c>
    </row>
    <row r="118" spans="1:12" ht="12.75">
      <c r="A118" s="52"/>
      <c r="B118" s="53"/>
      <c r="C118" s="54"/>
      <c r="D118" s="55"/>
      <c r="E118" s="56"/>
      <c r="F118" s="57">
        <f t="shared" si="16"/>
        <v>0</v>
      </c>
      <c r="G118" s="56"/>
      <c r="H118" s="58">
        <f t="shared" si="17"/>
        <v>0</v>
      </c>
      <c r="I118" s="59"/>
      <c r="J118" s="60"/>
      <c r="K118" s="94">
        <f t="shared" si="18"/>
        <v>1</v>
      </c>
      <c r="L118" s="61">
        <f t="shared" si="15"/>
        <v>0</v>
      </c>
    </row>
    <row r="119" spans="1:12" ht="12.75">
      <c r="A119" s="41"/>
      <c r="B119" s="62"/>
      <c r="C119" s="45"/>
      <c r="D119" s="62"/>
      <c r="E119" s="45"/>
      <c r="F119" s="63">
        <f t="shared" si="16"/>
        <v>0</v>
      </c>
      <c r="G119" s="45"/>
      <c r="H119" s="47">
        <f t="shared" si="17"/>
        <v>0</v>
      </c>
      <c r="I119" s="48"/>
      <c r="J119" s="49"/>
      <c r="K119" s="94">
        <f t="shared" si="18"/>
        <v>1</v>
      </c>
      <c r="L119" s="61">
        <f t="shared" si="15"/>
        <v>0</v>
      </c>
    </row>
    <row r="120" spans="1:12" ht="12.75">
      <c r="A120" s="52"/>
      <c r="B120" s="55"/>
      <c r="C120" s="56"/>
      <c r="D120" s="55"/>
      <c r="E120" s="56"/>
      <c r="F120" s="57">
        <f t="shared" si="16"/>
        <v>0</v>
      </c>
      <c r="G120" s="56"/>
      <c r="H120" s="58">
        <f t="shared" si="17"/>
        <v>0</v>
      </c>
      <c r="I120" s="59"/>
      <c r="J120" s="60"/>
      <c r="K120" s="94">
        <f t="shared" si="18"/>
        <v>1</v>
      </c>
      <c r="L120" s="61">
        <f t="shared" si="15"/>
        <v>0</v>
      </c>
    </row>
    <row r="121" spans="1:12" ht="13.5" thickBot="1">
      <c r="A121" s="64"/>
      <c r="B121" s="65"/>
      <c r="C121" s="66"/>
      <c r="D121" s="65"/>
      <c r="E121" s="66"/>
      <c r="F121" s="67">
        <f t="shared" si="16"/>
        <v>0</v>
      </c>
      <c r="G121" s="66"/>
      <c r="H121" s="68">
        <f t="shared" si="17"/>
        <v>0</v>
      </c>
      <c r="I121" s="69"/>
      <c r="J121" s="70"/>
      <c r="K121" s="96">
        <f t="shared" si="18"/>
        <v>1</v>
      </c>
      <c r="L121" s="72">
        <f>ROUNDUP(K121*3300*H121/365*20,0)/20</f>
        <v>0</v>
      </c>
    </row>
    <row r="123" ht="12.75">
      <c r="L123" s="98">
        <f>SUM(L89:L121)</f>
        <v>0</v>
      </c>
    </row>
    <row r="124" ht="13.5" thickBot="1">
      <c r="A124" s="75" t="s">
        <v>26</v>
      </c>
    </row>
    <row r="125" spans="1:12" ht="13.5" thickBot="1">
      <c r="A125" s="74"/>
      <c r="B125" s="1"/>
      <c r="C125" s="1"/>
      <c r="D125" s="1"/>
      <c r="E125" s="1"/>
      <c r="G125" s="1"/>
      <c r="H125" s="1"/>
      <c r="I125" s="1"/>
      <c r="J125" s="1" t="s">
        <v>2</v>
      </c>
      <c r="K125" s="1"/>
      <c r="L125" s="76">
        <f>L123+L80+L39</f>
        <v>0</v>
      </c>
    </row>
    <row r="126" ht="13.5" thickBot="1">
      <c r="A126" s="74"/>
    </row>
    <row r="127" spans="1:12" ht="12.75">
      <c r="A127" s="13" t="s">
        <v>3</v>
      </c>
      <c r="B127" s="14" t="s">
        <v>4</v>
      </c>
      <c r="C127" s="15" t="s">
        <v>5</v>
      </c>
      <c r="D127" s="16" t="s">
        <v>6</v>
      </c>
      <c r="E127" s="17" t="s">
        <v>7</v>
      </c>
      <c r="F127" s="14" t="s">
        <v>8</v>
      </c>
      <c r="G127" s="15" t="s">
        <v>38</v>
      </c>
      <c r="H127" s="14" t="s">
        <v>9</v>
      </c>
      <c r="I127" s="18" t="s">
        <v>10</v>
      </c>
      <c r="J127" s="14"/>
      <c r="K127" s="14" t="s">
        <v>1</v>
      </c>
      <c r="L127" s="19"/>
    </row>
    <row r="128" spans="1:12" ht="12.75">
      <c r="A128" s="21" t="s">
        <v>11</v>
      </c>
      <c r="B128" s="22" t="s">
        <v>12</v>
      </c>
      <c r="C128" s="23"/>
      <c r="D128" s="24" t="s">
        <v>13</v>
      </c>
      <c r="E128" s="24" t="s">
        <v>14</v>
      </c>
      <c r="F128" s="22" t="s">
        <v>15</v>
      </c>
      <c r="G128" s="23" t="s">
        <v>39</v>
      </c>
      <c r="H128" s="25" t="s">
        <v>16</v>
      </c>
      <c r="I128" s="26" t="s">
        <v>17</v>
      </c>
      <c r="J128" s="27" t="s">
        <v>18</v>
      </c>
      <c r="K128" s="28" t="s">
        <v>19</v>
      </c>
      <c r="L128" s="29" t="s">
        <v>20</v>
      </c>
    </row>
    <row r="129" spans="1:12" ht="13.5" thickBot="1">
      <c r="A129" s="30" t="s">
        <v>21</v>
      </c>
      <c r="B129" s="31"/>
      <c r="C129" s="32"/>
      <c r="D129" s="31" t="s">
        <v>22</v>
      </c>
      <c r="E129" s="33" t="s">
        <v>23</v>
      </c>
      <c r="F129" s="31" t="s">
        <v>24</v>
      </c>
      <c r="G129" s="34" t="s">
        <v>40</v>
      </c>
      <c r="H129" s="35"/>
      <c r="I129" s="36" t="s">
        <v>25</v>
      </c>
      <c r="J129" s="37"/>
      <c r="K129" s="38"/>
      <c r="L129" s="39"/>
    </row>
    <row r="130" spans="1:12" ht="12.75">
      <c r="A130" s="84"/>
      <c r="B130" s="85"/>
      <c r="C130" s="86"/>
      <c r="D130" s="87"/>
      <c r="E130" s="88"/>
      <c r="F130" s="89">
        <f>E130-D130</f>
        <v>0</v>
      </c>
      <c r="G130" s="88"/>
      <c r="H130" s="90">
        <f aca="true" t="shared" si="19" ref="H130:H145">IF(F130&gt;0,ROUNDUP(G130/F130,6),0)</f>
        <v>0</v>
      </c>
      <c r="I130" s="91"/>
      <c r="J130" s="92"/>
      <c r="K130" s="93">
        <f aca="true" t="shared" si="20" ref="K130:K145">IF(SUM(J130-I130+1)&gt;365,365,SUM(J130-I130+1))</f>
        <v>1</v>
      </c>
      <c r="L130" s="51">
        <f>ROUNDUP(K130*3300*H130/365*20,0)/20</f>
        <v>0</v>
      </c>
    </row>
    <row r="131" spans="1:12" ht="12.75">
      <c r="A131" s="52"/>
      <c r="B131" s="53"/>
      <c r="C131" s="54"/>
      <c r="D131" s="55"/>
      <c r="E131" s="56"/>
      <c r="F131" s="57">
        <f aca="true" t="shared" si="21" ref="F131:F145">E131-D131</f>
        <v>0</v>
      </c>
      <c r="G131" s="56"/>
      <c r="H131" s="58">
        <f t="shared" si="19"/>
        <v>0</v>
      </c>
      <c r="I131" s="59"/>
      <c r="J131" s="60"/>
      <c r="K131" s="94">
        <f t="shared" si="20"/>
        <v>1</v>
      </c>
      <c r="L131" s="61">
        <f aca="true" t="shared" si="22" ref="L131:L161">ROUNDUP(K131*3300*H131/365*20,0)/20</f>
        <v>0</v>
      </c>
    </row>
    <row r="132" spans="1:12" ht="12.75">
      <c r="A132" s="41"/>
      <c r="B132" s="42"/>
      <c r="C132" s="43"/>
      <c r="D132" s="62"/>
      <c r="E132" s="45"/>
      <c r="F132" s="63">
        <f t="shared" si="21"/>
        <v>0</v>
      </c>
      <c r="G132" s="45"/>
      <c r="H132" s="47">
        <f t="shared" si="19"/>
        <v>0</v>
      </c>
      <c r="I132" s="48"/>
      <c r="J132" s="49"/>
      <c r="K132" s="94">
        <f t="shared" si="20"/>
        <v>1</v>
      </c>
      <c r="L132" s="61">
        <f t="shared" si="22"/>
        <v>0</v>
      </c>
    </row>
    <row r="133" spans="1:12" ht="12.75">
      <c r="A133" s="52"/>
      <c r="B133" s="53"/>
      <c r="C133" s="54"/>
      <c r="D133" s="55"/>
      <c r="E133" s="56"/>
      <c r="F133" s="57">
        <f t="shared" si="21"/>
        <v>0</v>
      </c>
      <c r="G133" s="56"/>
      <c r="H133" s="58">
        <f t="shared" si="19"/>
        <v>0</v>
      </c>
      <c r="I133" s="59"/>
      <c r="J133" s="60"/>
      <c r="K133" s="94">
        <f t="shared" si="20"/>
        <v>1</v>
      </c>
      <c r="L133" s="61">
        <f t="shared" si="22"/>
        <v>0</v>
      </c>
    </row>
    <row r="134" spans="1:12" ht="12.75">
      <c r="A134" s="52"/>
      <c r="B134" s="53"/>
      <c r="C134" s="54"/>
      <c r="D134" s="55"/>
      <c r="E134" s="56"/>
      <c r="F134" s="57">
        <f t="shared" si="21"/>
        <v>0</v>
      </c>
      <c r="G134" s="56"/>
      <c r="H134" s="58">
        <f t="shared" si="19"/>
        <v>0</v>
      </c>
      <c r="I134" s="59"/>
      <c r="J134" s="60"/>
      <c r="K134" s="94">
        <f t="shared" si="20"/>
        <v>1</v>
      </c>
      <c r="L134" s="61">
        <f t="shared" si="22"/>
        <v>0</v>
      </c>
    </row>
    <row r="135" spans="1:12" ht="12.75">
      <c r="A135" s="52"/>
      <c r="B135" s="53"/>
      <c r="C135" s="54"/>
      <c r="D135" s="55"/>
      <c r="E135" s="56"/>
      <c r="F135" s="57">
        <f t="shared" si="21"/>
        <v>0</v>
      </c>
      <c r="G135" s="56"/>
      <c r="H135" s="58">
        <f t="shared" si="19"/>
        <v>0</v>
      </c>
      <c r="I135" s="59"/>
      <c r="J135" s="60"/>
      <c r="K135" s="94">
        <f t="shared" si="20"/>
        <v>1</v>
      </c>
      <c r="L135" s="61">
        <f t="shared" si="22"/>
        <v>0</v>
      </c>
    </row>
    <row r="136" spans="1:12" ht="12.75">
      <c r="A136" s="52"/>
      <c r="B136" s="53"/>
      <c r="C136" s="54"/>
      <c r="D136" s="55"/>
      <c r="E136" s="56"/>
      <c r="F136" s="57">
        <f t="shared" si="21"/>
        <v>0</v>
      </c>
      <c r="G136" s="56"/>
      <c r="H136" s="58">
        <f t="shared" si="19"/>
        <v>0</v>
      </c>
      <c r="I136" s="59"/>
      <c r="J136" s="60"/>
      <c r="K136" s="94">
        <f t="shared" si="20"/>
        <v>1</v>
      </c>
      <c r="L136" s="61">
        <f t="shared" si="22"/>
        <v>0</v>
      </c>
    </row>
    <row r="137" spans="1:12" ht="12.75">
      <c r="A137" s="52"/>
      <c r="B137" s="53"/>
      <c r="C137" s="54"/>
      <c r="D137" s="55"/>
      <c r="E137" s="56"/>
      <c r="F137" s="57">
        <f t="shared" si="21"/>
        <v>0</v>
      </c>
      <c r="G137" s="56"/>
      <c r="H137" s="58">
        <f t="shared" si="19"/>
        <v>0</v>
      </c>
      <c r="I137" s="59"/>
      <c r="J137" s="60"/>
      <c r="K137" s="94">
        <f t="shared" si="20"/>
        <v>1</v>
      </c>
      <c r="L137" s="61">
        <f t="shared" si="22"/>
        <v>0</v>
      </c>
    </row>
    <row r="138" spans="1:12" ht="12.75">
      <c r="A138" s="52"/>
      <c r="B138" s="53"/>
      <c r="C138" s="54"/>
      <c r="D138" s="55"/>
      <c r="E138" s="56"/>
      <c r="F138" s="57">
        <f t="shared" si="21"/>
        <v>0</v>
      </c>
      <c r="G138" s="56"/>
      <c r="H138" s="58">
        <f t="shared" si="19"/>
        <v>0</v>
      </c>
      <c r="I138" s="59"/>
      <c r="J138" s="60"/>
      <c r="K138" s="94">
        <f t="shared" si="20"/>
        <v>1</v>
      </c>
      <c r="L138" s="61">
        <f t="shared" si="22"/>
        <v>0</v>
      </c>
    </row>
    <row r="139" spans="1:12" ht="12.75">
      <c r="A139" s="52"/>
      <c r="B139" s="53"/>
      <c r="C139" s="54"/>
      <c r="D139" s="55"/>
      <c r="E139" s="56"/>
      <c r="F139" s="57">
        <f t="shared" si="21"/>
        <v>0</v>
      </c>
      <c r="G139" s="56"/>
      <c r="H139" s="58">
        <f t="shared" si="19"/>
        <v>0</v>
      </c>
      <c r="I139" s="59"/>
      <c r="J139" s="60"/>
      <c r="K139" s="94">
        <f t="shared" si="20"/>
        <v>1</v>
      </c>
      <c r="L139" s="61">
        <f t="shared" si="22"/>
        <v>0</v>
      </c>
    </row>
    <row r="140" spans="1:12" ht="12.75">
      <c r="A140" s="52"/>
      <c r="B140" s="53"/>
      <c r="C140" s="54"/>
      <c r="D140" s="55"/>
      <c r="E140" s="56"/>
      <c r="F140" s="57">
        <f t="shared" si="21"/>
        <v>0</v>
      </c>
      <c r="G140" s="56"/>
      <c r="H140" s="58">
        <f t="shared" si="19"/>
        <v>0</v>
      </c>
      <c r="I140" s="59"/>
      <c r="J140" s="60"/>
      <c r="K140" s="94">
        <f t="shared" si="20"/>
        <v>1</v>
      </c>
      <c r="L140" s="61">
        <f t="shared" si="22"/>
        <v>0</v>
      </c>
    </row>
    <row r="141" spans="1:12" ht="12.75">
      <c r="A141" s="52"/>
      <c r="B141" s="53"/>
      <c r="C141" s="54"/>
      <c r="D141" s="55"/>
      <c r="E141" s="56"/>
      <c r="F141" s="57">
        <f t="shared" si="21"/>
        <v>0</v>
      </c>
      <c r="G141" s="56"/>
      <c r="H141" s="58">
        <f t="shared" si="19"/>
        <v>0</v>
      </c>
      <c r="I141" s="59"/>
      <c r="J141" s="60"/>
      <c r="K141" s="94">
        <f t="shared" si="20"/>
        <v>1</v>
      </c>
      <c r="L141" s="61">
        <f t="shared" si="22"/>
        <v>0</v>
      </c>
    </row>
    <row r="142" spans="1:12" ht="12.75">
      <c r="A142" s="52"/>
      <c r="B142" s="53"/>
      <c r="C142" s="54"/>
      <c r="D142" s="55"/>
      <c r="E142" s="56"/>
      <c r="F142" s="57">
        <f t="shared" si="21"/>
        <v>0</v>
      </c>
      <c r="G142" s="56"/>
      <c r="H142" s="58">
        <f t="shared" si="19"/>
        <v>0</v>
      </c>
      <c r="I142" s="59"/>
      <c r="J142" s="60"/>
      <c r="K142" s="94">
        <f t="shared" si="20"/>
        <v>1</v>
      </c>
      <c r="L142" s="61">
        <f t="shared" si="22"/>
        <v>0</v>
      </c>
    </row>
    <row r="143" spans="1:12" ht="12.75">
      <c r="A143" s="52"/>
      <c r="B143" s="53"/>
      <c r="C143" s="54"/>
      <c r="D143" s="55"/>
      <c r="E143" s="56"/>
      <c r="F143" s="57">
        <f t="shared" si="21"/>
        <v>0</v>
      </c>
      <c r="G143" s="56"/>
      <c r="H143" s="58">
        <f t="shared" si="19"/>
        <v>0</v>
      </c>
      <c r="I143" s="59"/>
      <c r="J143" s="60"/>
      <c r="K143" s="94">
        <f t="shared" si="20"/>
        <v>1</v>
      </c>
      <c r="L143" s="61">
        <f t="shared" si="22"/>
        <v>0</v>
      </c>
    </row>
    <row r="144" spans="1:12" ht="12.75">
      <c r="A144" s="41"/>
      <c r="B144" s="42"/>
      <c r="C144" s="43"/>
      <c r="D144" s="62"/>
      <c r="E144" s="45"/>
      <c r="F144" s="63">
        <f t="shared" si="21"/>
        <v>0</v>
      </c>
      <c r="G144" s="45"/>
      <c r="H144" s="47">
        <f t="shared" si="19"/>
        <v>0</v>
      </c>
      <c r="I144" s="48"/>
      <c r="J144" s="49"/>
      <c r="K144" s="94">
        <f t="shared" si="20"/>
        <v>1</v>
      </c>
      <c r="L144" s="61">
        <f t="shared" si="22"/>
        <v>0</v>
      </c>
    </row>
    <row r="145" spans="1:12" ht="12.75">
      <c r="A145" s="52"/>
      <c r="B145" s="53"/>
      <c r="C145" s="54"/>
      <c r="D145" s="55"/>
      <c r="E145" s="56"/>
      <c r="F145" s="57">
        <f t="shared" si="21"/>
        <v>0</v>
      </c>
      <c r="G145" s="56"/>
      <c r="H145" s="58">
        <f t="shared" si="19"/>
        <v>0</v>
      </c>
      <c r="I145" s="59"/>
      <c r="J145" s="60"/>
      <c r="K145" s="94">
        <f t="shared" si="20"/>
        <v>1</v>
      </c>
      <c r="L145" s="61">
        <f t="shared" si="22"/>
        <v>0</v>
      </c>
    </row>
    <row r="146" spans="1:12" ht="12.75">
      <c r="A146" s="52"/>
      <c r="B146" s="53"/>
      <c r="C146" s="54"/>
      <c r="D146" s="55"/>
      <c r="E146" s="56"/>
      <c r="F146" s="57">
        <f>E146-D146</f>
        <v>0</v>
      </c>
      <c r="G146" s="56"/>
      <c r="H146" s="58">
        <f>IF(F146&gt;0,ROUNDUP(G146/F146,6),0)</f>
        <v>0</v>
      </c>
      <c r="I146" s="59"/>
      <c r="J146" s="60"/>
      <c r="K146" s="94">
        <f>IF(SUM(J146-I146+1)&gt;365,365,SUM(J146-I146+1))</f>
        <v>1</v>
      </c>
      <c r="L146" s="61">
        <f t="shared" si="22"/>
        <v>0</v>
      </c>
    </row>
    <row r="147" spans="1:12" ht="12.75">
      <c r="A147" s="52"/>
      <c r="B147" s="53"/>
      <c r="C147" s="54"/>
      <c r="D147" s="55"/>
      <c r="E147" s="56"/>
      <c r="F147" s="57">
        <f>E147-D147</f>
        <v>0</v>
      </c>
      <c r="G147" s="56"/>
      <c r="H147" s="58">
        <f>IF(F147&gt;0,ROUNDUP(G147/F147,6),0)</f>
        <v>0</v>
      </c>
      <c r="I147" s="59"/>
      <c r="J147" s="60"/>
      <c r="K147" s="94">
        <f>IF(SUM(J147-I147+1)&gt;365,365,SUM(J147-I147+1))</f>
        <v>1</v>
      </c>
      <c r="L147" s="61">
        <f t="shared" si="22"/>
        <v>0</v>
      </c>
    </row>
    <row r="148" spans="1:12" ht="12.75">
      <c r="A148" s="52"/>
      <c r="B148" s="53"/>
      <c r="C148" s="54"/>
      <c r="D148" s="55"/>
      <c r="E148" s="56"/>
      <c r="F148" s="57">
        <f>E148-D148</f>
        <v>0</v>
      </c>
      <c r="G148" s="56"/>
      <c r="H148" s="58">
        <f>IF(F148&gt;0,ROUNDUP(G148/F148,6),0)</f>
        <v>0</v>
      </c>
      <c r="I148" s="59"/>
      <c r="J148" s="60"/>
      <c r="K148" s="94">
        <f>IF(SUM(J148-I148+1)&gt;365,365,SUM(J148-I148+1))</f>
        <v>1</v>
      </c>
      <c r="L148" s="61">
        <f t="shared" si="22"/>
        <v>0</v>
      </c>
    </row>
    <row r="149" spans="1:12" ht="12.75">
      <c r="A149" s="52"/>
      <c r="B149" s="53"/>
      <c r="C149" s="54"/>
      <c r="D149" s="55"/>
      <c r="E149" s="56"/>
      <c r="F149" s="57">
        <f>E149-D149</f>
        <v>0</v>
      </c>
      <c r="G149" s="56"/>
      <c r="H149" s="58">
        <f>IF(F149&gt;0,ROUNDUP(G149/F149,6),0)</f>
        <v>0</v>
      </c>
      <c r="I149" s="59"/>
      <c r="J149" s="60"/>
      <c r="K149" s="94">
        <f>IF(SUM(J149-I149+1)&gt;365,365,SUM(J149-I149+1))</f>
        <v>1</v>
      </c>
      <c r="L149" s="61">
        <f t="shared" si="22"/>
        <v>0</v>
      </c>
    </row>
    <row r="150" spans="1:12" ht="12.75">
      <c r="A150" s="52"/>
      <c r="B150" s="53"/>
      <c r="C150" s="54"/>
      <c r="D150" s="55"/>
      <c r="E150" s="56"/>
      <c r="F150" s="57">
        <f>E150-D150</f>
        <v>0</v>
      </c>
      <c r="G150" s="56"/>
      <c r="H150" s="58">
        <f>IF(F150&gt;0,ROUNDUP(G150/F150,6),0)</f>
        <v>0</v>
      </c>
      <c r="I150" s="59"/>
      <c r="J150" s="60"/>
      <c r="K150" s="94">
        <f>IF(SUM(J150-I150+1)&gt;365,365,SUM(J150-I150+1))</f>
        <v>1</v>
      </c>
      <c r="L150" s="61">
        <f t="shared" si="22"/>
        <v>0</v>
      </c>
    </row>
    <row r="151" spans="1:12" ht="12.75">
      <c r="A151" s="52"/>
      <c r="B151" s="53"/>
      <c r="C151" s="54"/>
      <c r="D151" s="55"/>
      <c r="E151" s="56"/>
      <c r="F151" s="57">
        <f aca="true" t="shared" si="23" ref="F151:F162">E151-D151</f>
        <v>0</v>
      </c>
      <c r="G151" s="56"/>
      <c r="H151" s="58">
        <f aca="true" t="shared" si="24" ref="H151:H162">IF(F151&gt;0,ROUNDUP(G151/F151,6),0)</f>
        <v>0</v>
      </c>
      <c r="I151" s="59"/>
      <c r="J151" s="60"/>
      <c r="K151" s="94">
        <f aca="true" t="shared" si="25" ref="K151:K162">IF(SUM(J151-I151+1)&gt;365,365,SUM(J151-I151+1))</f>
        <v>1</v>
      </c>
      <c r="L151" s="61">
        <f t="shared" si="22"/>
        <v>0</v>
      </c>
    </row>
    <row r="152" spans="1:12" ht="12.75">
      <c r="A152" s="41"/>
      <c r="B152" s="42"/>
      <c r="C152" s="43"/>
      <c r="D152" s="62"/>
      <c r="E152" s="45"/>
      <c r="F152" s="63">
        <f t="shared" si="23"/>
        <v>0</v>
      </c>
      <c r="G152" s="45"/>
      <c r="H152" s="47">
        <f t="shared" si="24"/>
        <v>0</v>
      </c>
      <c r="I152" s="48"/>
      <c r="J152" s="49"/>
      <c r="K152" s="94">
        <f t="shared" si="25"/>
        <v>1</v>
      </c>
      <c r="L152" s="61">
        <f t="shared" si="22"/>
        <v>0</v>
      </c>
    </row>
    <row r="153" spans="1:12" ht="12.75">
      <c r="A153" s="52"/>
      <c r="B153" s="53"/>
      <c r="C153" s="54"/>
      <c r="D153" s="55"/>
      <c r="E153" s="56"/>
      <c r="F153" s="57">
        <f t="shared" si="23"/>
        <v>0</v>
      </c>
      <c r="G153" s="56"/>
      <c r="H153" s="58">
        <f t="shared" si="24"/>
        <v>0</v>
      </c>
      <c r="I153" s="59"/>
      <c r="J153" s="60"/>
      <c r="K153" s="94">
        <f t="shared" si="25"/>
        <v>1</v>
      </c>
      <c r="L153" s="61">
        <f t="shared" si="22"/>
        <v>0</v>
      </c>
    </row>
    <row r="154" spans="1:12" ht="12.75">
      <c r="A154" s="95"/>
      <c r="B154" s="53"/>
      <c r="C154" s="82"/>
      <c r="D154" s="55"/>
      <c r="E154" s="55"/>
      <c r="F154" s="57">
        <f t="shared" si="23"/>
        <v>0</v>
      </c>
      <c r="G154" s="55"/>
      <c r="H154" s="58">
        <f t="shared" si="24"/>
        <v>0</v>
      </c>
      <c r="I154" s="83"/>
      <c r="J154" s="83"/>
      <c r="K154" s="94">
        <f t="shared" si="25"/>
        <v>1</v>
      </c>
      <c r="L154" s="61">
        <f t="shared" si="22"/>
        <v>0</v>
      </c>
    </row>
    <row r="155" spans="1:12" ht="12.75">
      <c r="A155" s="95"/>
      <c r="B155" s="53"/>
      <c r="C155" s="82"/>
      <c r="D155" s="55"/>
      <c r="E155" s="55"/>
      <c r="F155" s="57">
        <f t="shared" si="23"/>
        <v>0</v>
      </c>
      <c r="G155" s="55"/>
      <c r="H155" s="58">
        <f t="shared" si="24"/>
        <v>0</v>
      </c>
      <c r="I155" s="83"/>
      <c r="J155" s="83"/>
      <c r="K155" s="94">
        <f t="shared" si="25"/>
        <v>1</v>
      </c>
      <c r="L155" s="61">
        <f t="shared" si="22"/>
        <v>0</v>
      </c>
    </row>
    <row r="156" spans="1:12" ht="12.75">
      <c r="A156" s="41"/>
      <c r="B156" s="42"/>
      <c r="C156" s="43"/>
      <c r="D156" s="62"/>
      <c r="E156" s="45"/>
      <c r="F156" s="63">
        <f t="shared" si="23"/>
        <v>0</v>
      </c>
      <c r="G156" s="45"/>
      <c r="H156" s="47">
        <f t="shared" si="24"/>
        <v>0</v>
      </c>
      <c r="I156" s="48"/>
      <c r="J156" s="49"/>
      <c r="K156" s="94">
        <f t="shared" si="25"/>
        <v>1</v>
      </c>
      <c r="L156" s="61">
        <f t="shared" si="22"/>
        <v>0</v>
      </c>
    </row>
    <row r="157" spans="1:12" ht="12.75">
      <c r="A157" s="52"/>
      <c r="B157" s="53"/>
      <c r="C157" s="54"/>
      <c r="D157" s="55"/>
      <c r="E157" s="56"/>
      <c r="F157" s="57">
        <f t="shared" si="23"/>
        <v>0</v>
      </c>
      <c r="G157" s="56"/>
      <c r="H157" s="58">
        <f t="shared" si="24"/>
        <v>0</v>
      </c>
      <c r="I157" s="59"/>
      <c r="J157" s="60"/>
      <c r="K157" s="94">
        <f t="shared" si="25"/>
        <v>1</v>
      </c>
      <c r="L157" s="61">
        <f t="shared" si="22"/>
        <v>0</v>
      </c>
    </row>
    <row r="158" spans="1:12" ht="12.75">
      <c r="A158" s="41"/>
      <c r="B158" s="42"/>
      <c r="C158" s="43"/>
      <c r="D158" s="62"/>
      <c r="E158" s="45"/>
      <c r="F158" s="63">
        <f t="shared" si="23"/>
        <v>0</v>
      </c>
      <c r="G158" s="45"/>
      <c r="H158" s="47">
        <f t="shared" si="24"/>
        <v>0</v>
      </c>
      <c r="I158" s="48"/>
      <c r="J158" s="49"/>
      <c r="K158" s="94">
        <f t="shared" si="25"/>
        <v>1</v>
      </c>
      <c r="L158" s="61">
        <f t="shared" si="22"/>
        <v>0</v>
      </c>
    </row>
    <row r="159" spans="1:12" ht="12.75">
      <c r="A159" s="52"/>
      <c r="B159" s="53"/>
      <c r="C159" s="54"/>
      <c r="D159" s="55"/>
      <c r="E159" s="56"/>
      <c r="F159" s="57">
        <f t="shared" si="23"/>
        <v>0</v>
      </c>
      <c r="G159" s="56"/>
      <c r="H159" s="58">
        <f t="shared" si="24"/>
        <v>0</v>
      </c>
      <c r="I159" s="59"/>
      <c r="J159" s="60"/>
      <c r="K159" s="94">
        <f t="shared" si="25"/>
        <v>1</v>
      </c>
      <c r="L159" s="61">
        <f t="shared" si="22"/>
        <v>0</v>
      </c>
    </row>
    <row r="160" spans="1:12" ht="12.75">
      <c r="A160" s="41"/>
      <c r="B160" s="62"/>
      <c r="C160" s="45"/>
      <c r="D160" s="62"/>
      <c r="E160" s="45"/>
      <c r="F160" s="63">
        <f t="shared" si="23"/>
        <v>0</v>
      </c>
      <c r="G160" s="45"/>
      <c r="H160" s="47">
        <f t="shared" si="24"/>
        <v>0</v>
      </c>
      <c r="I160" s="48"/>
      <c r="J160" s="49"/>
      <c r="K160" s="94">
        <f t="shared" si="25"/>
        <v>1</v>
      </c>
      <c r="L160" s="61">
        <f t="shared" si="22"/>
        <v>0</v>
      </c>
    </row>
    <row r="161" spans="1:12" ht="12.75">
      <c r="A161" s="52"/>
      <c r="B161" s="55"/>
      <c r="C161" s="56"/>
      <c r="D161" s="55"/>
      <c r="E161" s="56"/>
      <c r="F161" s="57">
        <f t="shared" si="23"/>
        <v>0</v>
      </c>
      <c r="G161" s="56"/>
      <c r="H161" s="58">
        <f t="shared" si="24"/>
        <v>0</v>
      </c>
      <c r="I161" s="59"/>
      <c r="J161" s="60"/>
      <c r="K161" s="94">
        <f t="shared" si="25"/>
        <v>1</v>
      </c>
      <c r="L161" s="61">
        <f t="shared" si="22"/>
        <v>0</v>
      </c>
    </row>
    <row r="162" spans="1:12" ht="13.5" thickBot="1">
      <c r="A162" s="64"/>
      <c r="B162" s="65"/>
      <c r="C162" s="66"/>
      <c r="D162" s="65"/>
      <c r="E162" s="66"/>
      <c r="F162" s="67">
        <f t="shared" si="23"/>
        <v>0</v>
      </c>
      <c r="G162" s="66"/>
      <c r="H162" s="68">
        <f t="shared" si="24"/>
        <v>0</v>
      </c>
      <c r="I162" s="69"/>
      <c r="J162" s="70"/>
      <c r="K162" s="96">
        <f t="shared" si="25"/>
        <v>1</v>
      </c>
      <c r="L162" s="72">
        <f>ROUNDUP(K162*3300*H162/365*20,0)/20</f>
        <v>0</v>
      </c>
    </row>
    <row r="164" ht="12.75">
      <c r="L164" s="98">
        <f>SUM(L130:L162)</f>
        <v>0</v>
      </c>
    </row>
    <row r="165" ht="13.5" thickBot="1">
      <c r="A165" s="75" t="s">
        <v>26</v>
      </c>
    </row>
    <row r="166" spans="1:12" ht="13.5" thickBot="1">
      <c r="A166" s="74"/>
      <c r="B166" s="1"/>
      <c r="C166" s="1"/>
      <c r="D166" s="1"/>
      <c r="E166" s="1"/>
      <c r="G166" s="1"/>
      <c r="H166" s="1"/>
      <c r="I166" s="1"/>
      <c r="J166" s="1" t="s">
        <v>2</v>
      </c>
      <c r="K166" s="1"/>
      <c r="L166" s="76">
        <f>L123+L80+L39+L164</f>
        <v>0</v>
      </c>
    </row>
    <row r="167" ht="13.5" thickBot="1">
      <c r="A167" s="74"/>
    </row>
    <row r="168" spans="1:12" ht="12.75">
      <c r="A168" s="13" t="s">
        <v>3</v>
      </c>
      <c r="B168" s="14" t="s">
        <v>4</v>
      </c>
      <c r="C168" s="15" t="s">
        <v>5</v>
      </c>
      <c r="D168" s="16" t="s">
        <v>6</v>
      </c>
      <c r="E168" s="17" t="s">
        <v>7</v>
      </c>
      <c r="F168" s="14" t="s">
        <v>8</v>
      </c>
      <c r="G168" s="15" t="s">
        <v>38</v>
      </c>
      <c r="H168" s="14" t="s">
        <v>9</v>
      </c>
      <c r="I168" s="18" t="s">
        <v>10</v>
      </c>
      <c r="J168" s="14"/>
      <c r="K168" s="14" t="s">
        <v>1</v>
      </c>
      <c r="L168" s="19"/>
    </row>
    <row r="169" spans="1:12" ht="12.75">
      <c r="A169" s="21" t="s">
        <v>11</v>
      </c>
      <c r="B169" s="22" t="s">
        <v>12</v>
      </c>
      <c r="C169" s="23"/>
      <c r="D169" s="24" t="s">
        <v>13</v>
      </c>
      <c r="E169" s="24" t="s">
        <v>14</v>
      </c>
      <c r="F169" s="22" t="s">
        <v>15</v>
      </c>
      <c r="G169" s="23" t="s">
        <v>39</v>
      </c>
      <c r="H169" s="25" t="s">
        <v>16</v>
      </c>
      <c r="I169" s="26" t="s">
        <v>17</v>
      </c>
      <c r="J169" s="27" t="s">
        <v>18</v>
      </c>
      <c r="K169" s="28" t="s">
        <v>19</v>
      </c>
      <c r="L169" s="29" t="s">
        <v>20</v>
      </c>
    </row>
    <row r="170" spans="1:12" ht="13.5" thickBot="1">
      <c r="A170" s="30" t="s">
        <v>21</v>
      </c>
      <c r="B170" s="31"/>
      <c r="C170" s="32"/>
      <c r="D170" s="31" t="s">
        <v>22</v>
      </c>
      <c r="E170" s="33" t="s">
        <v>23</v>
      </c>
      <c r="F170" s="31" t="s">
        <v>24</v>
      </c>
      <c r="G170" s="34" t="s">
        <v>40</v>
      </c>
      <c r="H170" s="35"/>
      <c r="I170" s="36" t="s">
        <v>25</v>
      </c>
      <c r="J170" s="37"/>
      <c r="K170" s="38"/>
      <c r="L170" s="39"/>
    </row>
    <row r="171" spans="1:12" ht="12.75">
      <c r="A171" s="84"/>
      <c r="B171" s="85"/>
      <c r="C171" s="86"/>
      <c r="D171" s="87"/>
      <c r="E171" s="88"/>
      <c r="F171" s="89">
        <f>E171-D171</f>
        <v>0</v>
      </c>
      <c r="G171" s="88"/>
      <c r="H171" s="90">
        <f aca="true" t="shared" si="26" ref="H171:H186">IF(F171&gt;0,ROUNDUP(G171/F171,6),0)</f>
        <v>0</v>
      </c>
      <c r="I171" s="91"/>
      <c r="J171" s="92"/>
      <c r="K171" s="93">
        <f aca="true" t="shared" si="27" ref="K171:K186">IF(SUM(J171-I171+1)&gt;365,365,SUM(J171-I171+1))</f>
        <v>1</v>
      </c>
      <c r="L171" s="51">
        <f>ROUNDUP(K171*3300*H171/365*20,0)/20</f>
        <v>0</v>
      </c>
    </row>
    <row r="172" spans="1:12" ht="12.75">
      <c r="A172" s="52"/>
      <c r="B172" s="53"/>
      <c r="C172" s="54"/>
      <c r="D172" s="55"/>
      <c r="E172" s="56"/>
      <c r="F172" s="57">
        <f aca="true" t="shared" si="28" ref="F172:F186">E172-D172</f>
        <v>0</v>
      </c>
      <c r="G172" s="56"/>
      <c r="H172" s="58">
        <f t="shared" si="26"/>
        <v>0</v>
      </c>
      <c r="I172" s="59"/>
      <c r="J172" s="60"/>
      <c r="K172" s="94">
        <f t="shared" si="27"/>
        <v>1</v>
      </c>
      <c r="L172" s="61">
        <f aca="true" t="shared" si="29" ref="L172:L202">ROUNDUP(K172*3300*H172/365*20,0)/20</f>
        <v>0</v>
      </c>
    </row>
    <row r="173" spans="1:12" ht="12.75">
      <c r="A173" s="41"/>
      <c r="B173" s="42"/>
      <c r="C173" s="43"/>
      <c r="D173" s="62"/>
      <c r="E173" s="45"/>
      <c r="F173" s="63">
        <f t="shared" si="28"/>
        <v>0</v>
      </c>
      <c r="G173" s="45"/>
      <c r="H173" s="47">
        <f t="shared" si="26"/>
        <v>0</v>
      </c>
      <c r="I173" s="48"/>
      <c r="J173" s="49"/>
      <c r="K173" s="94">
        <f t="shared" si="27"/>
        <v>1</v>
      </c>
      <c r="L173" s="61">
        <f t="shared" si="29"/>
        <v>0</v>
      </c>
    </row>
    <row r="174" spans="1:12" ht="12.75">
      <c r="A174" s="52"/>
      <c r="B174" s="53"/>
      <c r="C174" s="54"/>
      <c r="D174" s="55"/>
      <c r="E174" s="56"/>
      <c r="F174" s="57">
        <f t="shared" si="28"/>
        <v>0</v>
      </c>
      <c r="G174" s="56"/>
      <c r="H174" s="58">
        <f t="shared" si="26"/>
        <v>0</v>
      </c>
      <c r="I174" s="59"/>
      <c r="J174" s="60"/>
      <c r="K174" s="94">
        <f t="shared" si="27"/>
        <v>1</v>
      </c>
      <c r="L174" s="61">
        <f t="shared" si="29"/>
        <v>0</v>
      </c>
    </row>
    <row r="175" spans="1:12" ht="12.75">
      <c r="A175" s="52"/>
      <c r="B175" s="53"/>
      <c r="C175" s="54"/>
      <c r="D175" s="55"/>
      <c r="E175" s="56"/>
      <c r="F175" s="57">
        <f t="shared" si="28"/>
        <v>0</v>
      </c>
      <c r="G175" s="56"/>
      <c r="H175" s="58">
        <f t="shared" si="26"/>
        <v>0</v>
      </c>
      <c r="I175" s="59"/>
      <c r="J175" s="60"/>
      <c r="K175" s="94">
        <f t="shared" si="27"/>
        <v>1</v>
      </c>
      <c r="L175" s="61">
        <f t="shared" si="29"/>
        <v>0</v>
      </c>
    </row>
    <row r="176" spans="1:12" ht="12.75">
      <c r="A176" s="52"/>
      <c r="B176" s="53"/>
      <c r="C176" s="54"/>
      <c r="D176" s="55"/>
      <c r="E176" s="56"/>
      <c r="F176" s="57">
        <f t="shared" si="28"/>
        <v>0</v>
      </c>
      <c r="G176" s="56"/>
      <c r="H176" s="58">
        <f t="shared" si="26"/>
        <v>0</v>
      </c>
      <c r="I176" s="59"/>
      <c r="J176" s="60"/>
      <c r="K176" s="94">
        <f t="shared" si="27"/>
        <v>1</v>
      </c>
      <c r="L176" s="61">
        <f t="shared" si="29"/>
        <v>0</v>
      </c>
    </row>
    <row r="177" spans="1:12" ht="12.75">
      <c r="A177" s="52"/>
      <c r="B177" s="53"/>
      <c r="C177" s="54"/>
      <c r="D177" s="55"/>
      <c r="E177" s="56"/>
      <c r="F177" s="57">
        <f t="shared" si="28"/>
        <v>0</v>
      </c>
      <c r="G177" s="56"/>
      <c r="H177" s="58">
        <f t="shared" si="26"/>
        <v>0</v>
      </c>
      <c r="I177" s="59"/>
      <c r="J177" s="60"/>
      <c r="K177" s="94">
        <f t="shared" si="27"/>
        <v>1</v>
      </c>
      <c r="L177" s="61">
        <f t="shared" si="29"/>
        <v>0</v>
      </c>
    </row>
    <row r="178" spans="1:12" ht="12.75">
      <c r="A178" s="52"/>
      <c r="B178" s="53"/>
      <c r="C178" s="54"/>
      <c r="D178" s="55"/>
      <c r="E178" s="56"/>
      <c r="F178" s="57">
        <f t="shared" si="28"/>
        <v>0</v>
      </c>
      <c r="G178" s="56"/>
      <c r="H178" s="58">
        <f t="shared" si="26"/>
        <v>0</v>
      </c>
      <c r="I178" s="59"/>
      <c r="J178" s="60"/>
      <c r="K178" s="94">
        <f t="shared" si="27"/>
        <v>1</v>
      </c>
      <c r="L178" s="61">
        <f t="shared" si="29"/>
        <v>0</v>
      </c>
    </row>
    <row r="179" spans="1:12" ht="12.75">
      <c r="A179" s="52"/>
      <c r="B179" s="53"/>
      <c r="C179" s="54"/>
      <c r="D179" s="55"/>
      <c r="E179" s="56"/>
      <c r="F179" s="57">
        <f t="shared" si="28"/>
        <v>0</v>
      </c>
      <c r="G179" s="56"/>
      <c r="H179" s="58">
        <f t="shared" si="26"/>
        <v>0</v>
      </c>
      <c r="I179" s="59"/>
      <c r="J179" s="60"/>
      <c r="K179" s="94">
        <f t="shared" si="27"/>
        <v>1</v>
      </c>
      <c r="L179" s="61">
        <f t="shared" si="29"/>
        <v>0</v>
      </c>
    </row>
    <row r="180" spans="1:12" ht="12.75">
      <c r="A180" s="52"/>
      <c r="B180" s="53"/>
      <c r="C180" s="54"/>
      <c r="D180" s="55"/>
      <c r="E180" s="56"/>
      <c r="F180" s="57">
        <f t="shared" si="28"/>
        <v>0</v>
      </c>
      <c r="G180" s="56"/>
      <c r="H180" s="58">
        <f t="shared" si="26"/>
        <v>0</v>
      </c>
      <c r="I180" s="59"/>
      <c r="J180" s="60"/>
      <c r="K180" s="94">
        <f t="shared" si="27"/>
        <v>1</v>
      </c>
      <c r="L180" s="61">
        <f t="shared" si="29"/>
        <v>0</v>
      </c>
    </row>
    <row r="181" spans="1:12" ht="12.75">
      <c r="A181" s="52"/>
      <c r="B181" s="53"/>
      <c r="C181" s="54"/>
      <c r="D181" s="55"/>
      <c r="E181" s="56"/>
      <c r="F181" s="57">
        <f t="shared" si="28"/>
        <v>0</v>
      </c>
      <c r="G181" s="56"/>
      <c r="H181" s="58">
        <f t="shared" si="26"/>
        <v>0</v>
      </c>
      <c r="I181" s="59"/>
      <c r="J181" s="60"/>
      <c r="K181" s="94">
        <f t="shared" si="27"/>
        <v>1</v>
      </c>
      <c r="L181" s="61">
        <f t="shared" si="29"/>
        <v>0</v>
      </c>
    </row>
    <row r="182" spans="1:12" ht="12.75">
      <c r="A182" s="52"/>
      <c r="B182" s="53"/>
      <c r="C182" s="54"/>
      <c r="D182" s="55"/>
      <c r="E182" s="56"/>
      <c r="F182" s="57">
        <f t="shared" si="28"/>
        <v>0</v>
      </c>
      <c r="G182" s="56"/>
      <c r="H182" s="58">
        <f t="shared" si="26"/>
        <v>0</v>
      </c>
      <c r="I182" s="59"/>
      <c r="J182" s="60"/>
      <c r="K182" s="94">
        <f t="shared" si="27"/>
        <v>1</v>
      </c>
      <c r="L182" s="61">
        <f t="shared" si="29"/>
        <v>0</v>
      </c>
    </row>
    <row r="183" spans="1:12" ht="12.75">
      <c r="A183" s="52"/>
      <c r="B183" s="53"/>
      <c r="C183" s="54"/>
      <c r="D183" s="55"/>
      <c r="E183" s="56"/>
      <c r="F183" s="57">
        <f t="shared" si="28"/>
        <v>0</v>
      </c>
      <c r="G183" s="56"/>
      <c r="H183" s="58">
        <f t="shared" si="26"/>
        <v>0</v>
      </c>
      <c r="I183" s="59"/>
      <c r="J183" s="60"/>
      <c r="K183" s="94">
        <f t="shared" si="27"/>
        <v>1</v>
      </c>
      <c r="L183" s="61">
        <f t="shared" si="29"/>
        <v>0</v>
      </c>
    </row>
    <row r="184" spans="1:12" ht="12.75">
      <c r="A184" s="52"/>
      <c r="B184" s="53"/>
      <c r="C184" s="54"/>
      <c r="D184" s="55"/>
      <c r="E184" s="56"/>
      <c r="F184" s="57">
        <f t="shared" si="28"/>
        <v>0</v>
      </c>
      <c r="G184" s="56"/>
      <c r="H184" s="58">
        <f t="shared" si="26"/>
        <v>0</v>
      </c>
      <c r="I184" s="59"/>
      <c r="J184" s="60"/>
      <c r="K184" s="94">
        <f t="shared" si="27"/>
        <v>1</v>
      </c>
      <c r="L184" s="61">
        <f t="shared" si="29"/>
        <v>0</v>
      </c>
    </row>
    <row r="185" spans="1:12" ht="12.75">
      <c r="A185" s="41"/>
      <c r="B185" s="42"/>
      <c r="C185" s="43"/>
      <c r="D185" s="62"/>
      <c r="E185" s="45"/>
      <c r="F185" s="63">
        <f t="shared" si="28"/>
        <v>0</v>
      </c>
      <c r="G185" s="45"/>
      <c r="H185" s="47">
        <f t="shared" si="26"/>
        <v>0</v>
      </c>
      <c r="I185" s="48"/>
      <c r="J185" s="49"/>
      <c r="K185" s="94">
        <f t="shared" si="27"/>
        <v>1</v>
      </c>
      <c r="L185" s="61">
        <f t="shared" si="29"/>
        <v>0</v>
      </c>
    </row>
    <row r="186" spans="1:12" ht="12.75">
      <c r="A186" s="52"/>
      <c r="B186" s="53"/>
      <c r="C186" s="54"/>
      <c r="D186" s="55"/>
      <c r="E186" s="56"/>
      <c r="F186" s="57">
        <f t="shared" si="28"/>
        <v>0</v>
      </c>
      <c r="G186" s="56"/>
      <c r="H186" s="58">
        <f t="shared" si="26"/>
        <v>0</v>
      </c>
      <c r="I186" s="59"/>
      <c r="J186" s="60"/>
      <c r="K186" s="94">
        <f t="shared" si="27"/>
        <v>1</v>
      </c>
      <c r="L186" s="61">
        <f t="shared" si="29"/>
        <v>0</v>
      </c>
    </row>
    <row r="187" spans="1:12" ht="12.75">
      <c r="A187" s="52"/>
      <c r="B187" s="53"/>
      <c r="C187" s="54"/>
      <c r="D187" s="55"/>
      <c r="E187" s="56"/>
      <c r="F187" s="57">
        <f>E187-D187</f>
        <v>0</v>
      </c>
      <c r="G187" s="56"/>
      <c r="H187" s="58">
        <f>IF(F187&gt;0,ROUNDUP(G187/F187,6),0)</f>
        <v>0</v>
      </c>
      <c r="I187" s="59"/>
      <c r="J187" s="60"/>
      <c r="K187" s="94">
        <f>IF(SUM(J187-I187+1)&gt;365,365,SUM(J187-I187+1))</f>
        <v>1</v>
      </c>
      <c r="L187" s="61">
        <f t="shared" si="29"/>
        <v>0</v>
      </c>
    </row>
    <row r="188" spans="1:12" ht="12.75">
      <c r="A188" s="52"/>
      <c r="B188" s="53"/>
      <c r="C188" s="54"/>
      <c r="D188" s="55"/>
      <c r="E188" s="56"/>
      <c r="F188" s="57">
        <f>E188-D188</f>
        <v>0</v>
      </c>
      <c r="G188" s="56"/>
      <c r="H188" s="58">
        <f>IF(F188&gt;0,ROUNDUP(G188/F188,6),0)</f>
        <v>0</v>
      </c>
      <c r="I188" s="59"/>
      <c r="J188" s="60"/>
      <c r="K188" s="94">
        <f>IF(SUM(J188-I188+1)&gt;365,365,SUM(J188-I188+1))</f>
        <v>1</v>
      </c>
      <c r="L188" s="61">
        <f t="shared" si="29"/>
        <v>0</v>
      </c>
    </row>
    <row r="189" spans="1:12" ht="12.75">
      <c r="A189" s="52"/>
      <c r="B189" s="53"/>
      <c r="C189" s="54"/>
      <c r="D189" s="55"/>
      <c r="E189" s="56"/>
      <c r="F189" s="57">
        <f>E189-D189</f>
        <v>0</v>
      </c>
      <c r="G189" s="56"/>
      <c r="H189" s="58">
        <f>IF(F189&gt;0,ROUNDUP(G189/F189,6),0)</f>
        <v>0</v>
      </c>
      <c r="I189" s="59"/>
      <c r="J189" s="60"/>
      <c r="K189" s="94">
        <f>IF(SUM(J189-I189+1)&gt;365,365,SUM(J189-I189+1))</f>
        <v>1</v>
      </c>
      <c r="L189" s="61">
        <f t="shared" si="29"/>
        <v>0</v>
      </c>
    </row>
    <row r="190" spans="1:12" ht="12.75">
      <c r="A190" s="52"/>
      <c r="B190" s="53"/>
      <c r="C190" s="54"/>
      <c r="D190" s="55"/>
      <c r="E190" s="56"/>
      <c r="F190" s="57">
        <f>E190-D190</f>
        <v>0</v>
      </c>
      <c r="G190" s="56"/>
      <c r="H190" s="58">
        <f>IF(F190&gt;0,ROUNDUP(G190/F190,6),0)</f>
        <v>0</v>
      </c>
      <c r="I190" s="59"/>
      <c r="J190" s="60"/>
      <c r="K190" s="94">
        <f>IF(SUM(J190-I190+1)&gt;365,365,SUM(J190-I190+1))</f>
        <v>1</v>
      </c>
      <c r="L190" s="61">
        <f t="shared" si="29"/>
        <v>0</v>
      </c>
    </row>
    <row r="191" spans="1:12" ht="12.75">
      <c r="A191" s="52"/>
      <c r="B191" s="53"/>
      <c r="C191" s="54"/>
      <c r="D191" s="55"/>
      <c r="E191" s="56"/>
      <c r="F191" s="57">
        <f>E191-D191</f>
        <v>0</v>
      </c>
      <c r="G191" s="56"/>
      <c r="H191" s="58">
        <f>IF(F191&gt;0,ROUNDUP(G191/F191,6),0)</f>
        <v>0</v>
      </c>
      <c r="I191" s="59"/>
      <c r="J191" s="60"/>
      <c r="K191" s="94">
        <f>IF(SUM(J191-I191+1)&gt;365,365,SUM(J191-I191+1))</f>
        <v>1</v>
      </c>
      <c r="L191" s="61">
        <f t="shared" si="29"/>
        <v>0</v>
      </c>
    </row>
    <row r="192" spans="1:12" ht="12.75">
      <c r="A192" s="52"/>
      <c r="B192" s="53"/>
      <c r="C192" s="54"/>
      <c r="D192" s="55"/>
      <c r="E192" s="56"/>
      <c r="F192" s="57">
        <f aca="true" t="shared" si="30" ref="F192:F203">E192-D192</f>
        <v>0</v>
      </c>
      <c r="G192" s="56"/>
      <c r="H192" s="58">
        <f aca="true" t="shared" si="31" ref="H192:H203">IF(F192&gt;0,ROUNDUP(G192/F192,6),0)</f>
        <v>0</v>
      </c>
      <c r="I192" s="59"/>
      <c r="J192" s="60"/>
      <c r="K192" s="94">
        <f aca="true" t="shared" si="32" ref="K192:K203">IF(SUM(J192-I192+1)&gt;365,365,SUM(J192-I192+1))</f>
        <v>1</v>
      </c>
      <c r="L192" s="61">
        <f t="shared" si="29"/>
        <v>0</v>
      </c>
    </row>
    <row r="193" spans="1:12" ht="12.75">
      <c r="A193" s="41"/>
      <c r="B193" s="42"/>
      <c r="C193" s="43"/>
      <c r="D193" s="62"/>
      <c r="E193" s="45"/>
      <c r="F193" s="63">
        <f t="shared" si="30"/>
        <v>0</v>
      </c>
      <c r="G193" s="45"/>
      <c r="H193" s="47">
        <f t="shared" si="31"/>
        <v>0</v>
      </c>
      <c r="I193" s="48"/>
      <c r="J193" s="49"/>
      <c r="K193" s="94">
        <f t="shared" si="32"/>
        <v>1</v>
      </c>
      <c r="L193" s="61">
        <f t="shared" si="29"/>
        <v>0</v>
      </c>
    </row>
    <row r="194" spans="1:12" ht="12.75">
      <c r="A194" s="52"/>
      <c r="B194" s="53"/>
      <c r="C194" s="54"/>
      <c r="D194" s="55"/>
      <c r="E194" s="56"/>
      <c r="F194" s="57">
        <f t="shared" si="30"/>
        <v>0</v>
      </c>
      <c r="G194" s="56"/>
      <c r="H194" s="58">
        <f t="shared" si="31"/>
        <v>0</v>
      </c>
      <c r="I194" s="59"/>
      <c r="J194" s="60"/>
      <c r="K194" s="94">
        <f t="shared" si="32"/>
        <v>1</v>
      </c>
      <c r="L194" s="61">
        <f t="shared" si="29"/>
        <v>0</v>
      </c>
    </row>
    <row r="195" spans="1:12" ht="12.75">
      <c r="A195" s="95"/>
      <c r="B195" s="53"/>
      <c r="C195" s="82"/>
      <c r="D195" s="55"/>
      <c r="E195" s="55"/>
      <c r="F195" s="57">
        <f t="shared" si="30"/>
        <v>0</v>
      </c>
      <c r="G195" s="55"/>
      <c r="H195" s="58">
        <f t="shared" si="31"/>
        <v>0</v>
      </c>
      <c r="I195" s="83"/>
      <c r="J195" s="83"/>
      <c r="K195" s="94">
        <f t="shared" si="32"/>
        <v>1</v>
      </c>
      <c r="L195" s="61">
        <f t="shared" si="29"/>
        <v>0</v>
      </c>
    </row>
    <row r="196" spans="1:12" ht="12.75">
      <c r="A196" s="95"/>
      <c r="B196" s="53"/>
      <c r="C196" s="82"/>
      <c r="D196" s="55"/>
      <c r="E196" s="55"/>
      <c r="F196" s="57">
        <f t="shared" si="30"/>
        <v>0</v>
      </c>
      <c r="G196" s="55"/>
      <c r="H196" s="58">
        <f t="shared" si="31"/>
        <v>0</v>
      </c>
      <c r="I196" s="83"/>
      <c r="J196" s="83"/>
      <c r="K196" s="94">
        <f t="shared" si="32"/>
        <v>1</v>
      </c>
      <c r="L196" s="61">
        <f t="shared" si="29"/>
        <v>0</v>
      </c>
    </row>
    <row r="197" spans="1:12" ht="12.75">
      <c r="A197" s="41"/>
      <c r="B197" s="42"/>
      <c r="C197" s="43"/>
      <c r="D197" s="62"/>
      <c r="E197" s="45"/>
      <c r="F197" s="63">
        <f t="shared" si="30"/>
        <v>0</v>
      </c>
      <c r="G197" s="45"/>
      <c r="H197" s="47">
        <f t="shared" si="31"/>
        <v>0</v>
      </c>
      <c r="I197" s="48"/>
      <c r="J197" s="49"/>
      <c r="K197" s="94">
        <f t="shared" si="32"/>
        <v>1</v>
      </c>
      <c r="L197" s="61">
        <f t="shared" si="29"/>
        <v>0</v>
      </c>
    </row>
    <row r="198" spans="1:12" ht="12.75">
      <c r="A198" s="52"/>
      <c r="B198" s="53"/>
      <c r="C198" s="54"/>
      <c r="D198" s="55"/>
      <c r="E198" s="56"/>
      <c r="F198" s="57">
        <f t="shared" si="30"/>
        <v>0</v>
      </c>
      <c r="G198" s="56"/>
      <c r="H198" s="58">
        <f t="shared" si="31"/>
        <v>0</v>
      </c>
      <c r="I198" s="59"/>
      <c r="J198" s="60"/>
      <c r="K198" s="94">
        <f t="shared" si="32"/>
        <v>1</v>
      </c>
      <c r="L198" s="61">
        <f t="shared" si="29"/>
        <v>0</v>
      </c>
    </row>
    <row r="199" spans="1:12" ht="12.75">
      <c r="A199" s="41"/>
      <c r="B199" s="42"/>
      <c r="C199" s="43"/>
      <c r="D199" s="62"/>
      <c r="E199" s="45"/>
      <c r="F199" s="63">
        <f t="shared" si="30"/>
        <v>0</v>
      </c>
      <c r="G199" s="45"/>
      <c r="H199" s="47">
        <f t="shared" si="31"/>
        <v>0</v>
      </c>
      <c r="I199" s="48"/>
      <c r="J199" s="49"/>
      <c r="K199" s="94">
        <f t="shared" si="32"/>
        <v>1</v>
      </c>
      <c r="L199" s="61">
        <f t="shared" si="29"/>
        <v>0</v>
      </c>
    </row>
    <row r="200" spans="1:12" ht="12.75">
      <c r="A200" s="52"/>
      <c r="B200" s="53"/>
      <c r="C200" s="54"/>
      <c r="D200" s="55"/>
      <c r="E200" s="56"/>
      <c r="F200" s="57">
        <f t="shared" si="30"/>
        <v>0</v>
      </c>
      <c r="G200" s="56"/>
      <c r="H200" s="58">
        <f t="shared" si="31"/>
        <v>0</v>
      </c>
      <c r="I200" s="59"/>
      <c r="J200" s="60"/>
      <c r="K200" s="94">
        <f t="shared" si="32"/>
        <v>1</v>
      </c>
      <c r="L200" s="61">
        <f t="shared" si="29"/>
        <v>0</v>
      </c>
    </row>
    <row r="201" spans="1:12" ht="12.75">
      <c r="A201" s="41"/>
      <c r="B201" s="62"/>
      <c r="C201" s="45"/>
      <c r="D201" s="62"/>
      <c r="E201" s="45"/>
      <c r="F201" s="63">
        <f t="shared" si="30"/>
        <v>0</v>
      </c>
      <c r="G201" s="45"/>
      <c r="H201" s="47">
        <f t="shared" si="31"/>
        <v>0</v>
      </c>
      <c r="I201" s="48"/>
      <c r="J201" s="49"/>
      <c r="K201" s="94">
        <f t="shared" si="32"/>
        <v>1</v>
      </c>
      <c r="L201" s="61">
        <f t="shared" si="29"/>
        <v>0</v>
      </c>
    </row>
    <row r="202" spans="1:12" ht="12.75">
      <c r="A202" s="52"/>
      <c r="B202" s="55"/>
      <c r="C202" s="56"/>
      <c r="D202" s="55"/>
      <c r="E202" s="56"/>
      <c r="F202" s="57">
        <f t="shared" si="30"/>
        <v>0</v>
      </c>
      <c r="G202" s="56"/>
      <c r="H202" s="58">
        <f t="shared" si="31"/>
        <v>0</v>
      </c>
      <c r="I202" s="59"/>
      <c r="J202" s="60"/>
      <c r="K202" s="94">
        <f t="shared" si="32"/>
        <v>1</v>
      </c>
      <c r="L202" s="61">
        <f t="shared" si="29"/>
        <v>0</v>
      </c>
    </row>
    <row r="203" spans="1:12" ht="13.5" thickBot="1">
      <c r="A203" s="64"/>
      <c r="B203" s="65"/>
      <c r="C203" s="66"/>
      <c r="D203" s="65"/>
      <c r="E203" s="66"/>
      <c r="F203" s="67">
        <f t="shared" si="30"/>
        <v>0</v>
      </c>
      <c r="G203" s="66"/>
      <c r="H203" s="68">
        <f t="shared" si="31"/>
        <v>0</v>
      </c>
      <c r="I203" s="69"/>
      <c r="J203" s="70"/>
      <c r="K203" s="96">
        <f t="shared" si="32"/>
        <v>1</v>
      </c>
      <c r="L203" s="72">
        <f>ROUNDUP(K203*3300*H203/365*20,0)/20</f>
        <v>0</v>
      </c>
    </row>
    <row r="205" ht="12.75">
      <c r="L205" s="98">
        <f>SUM(L171:L203)</f>
        <v>0</v>
      </c>
    </row>
    <row r="206" ht="13.5" thickBot="1">
      <c r="A206" s="75" t="s">
        <v>26</v>
      </c>
    </row>
    <row r="207" spans="1:12" ht="13.5" thickBot="1">
      <c r="A207" s="74"/>
      <c r="B207" s="1"/>
      <c r="C207" s="1"/>
      <c r="D207" s="1"/>
      <c r="E207" s="1"/>
      <c r="G207" s="1"/>
      <c r="H207" s="1"/>
      <c r="I207" s="1"/>
      <c r="J207" s="1" t="s">
        <v>2</v>
      </c>
      <c r="K207" s="1"/>
      <c r="L207" s="76">
        <f>L123+L80+L39+L164+L205</f>
        <v>0</v>
      </c>
    </row>
  </sheetData>
  <sheetProtection password="C3DD" sheet="1" objects="1" scenarios="1"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216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2.8515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1" t="s">
        <v>46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38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39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40</v>
      </c>
      <c r="H10" s="35"/>
      <c r="I10" s="36" t="s">
        <v>25</v>
      </c>
      <c r="J10" s="37"/>
      <c r="K10" s="38"/>
      <c r="L10" s="39"/>
      <c r="M10" s="40"/>
    </row>
    <row r="11" spans="1:12" ht="12.75">
      <c r="A11" s="41"/>
      <c r="B11" s="42"/>
      <c r="C11" s="43"/>
      <c r="D11" s="44"/>
      <c r="E11" s="45"/>
      <c r="F11" s="46">
        <f>E11-D11</f>
        <v>0</v>
      </c>
      <c r="G11" s="45"/>
      <c r="H11" s="47">
        <f aca="true" t="shared" si="0" ref="H11:H40">IF(F11&gt;0,ROUNDUP(G11/F11,6),0)</f>
        <v>0</v>
      </c>
      <c r="I11" s="48"/>
      <c r="J11" s="49"/>
      <c r="K11" s="50">
        <f aca="true" t="shared" si="1" ref="K11:K40">IF(SUM(J11-I11+1)&gt;365,365,SUM(J11-I11+1))</f>
        <v>1</v>
      </c>
      <c r="L11" s="51">
        <f>ROUNDUP(K11*4400*H11/365*20,0)/20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40">E12-D12</f>
        <v>0</v>
      </c>
      <c r="G12" s="56"/>
      <c r="H12" s="58">
        <f t="shared" si="0"/>
        <v>0</v>
      </c>
      <c r="I12" s="59"/>
      <c r="J12" s="60"/>
      <c r="K12" s="50">
        <f t="shared" si="1"/>
        <v>1</v>
      </c>
      <c r="L12" s="61">
        <f>ROUNDUP(K12*4400*H12/365*20,0)/20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50">
        <f t="shared" si="1"/>
        <v>1</v>
      </c>
      <c r="L13" s="61">
        <f aca="true" t="shared" si="3" ref="L13:L39">ROUNDUP(K13*4400*H13/365*20,0)/20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50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t="shared" si="2"/>
        <v>0</v>
      </c>
      <c r="G15" s="56"/>
      <c r="H15" s="58">
        <f t="shared" si="0"/>
        <v>0</v>
      </c>
      <c r="I15" s="59"/>
      <c r="J15" s="60"/>
      <c r="K15" s="50">
        <f t="shared" si="1"/>
        <v>1</v>
      </c>
      <c r="L15" s="61">
        <f t="shared" si="3"/>
        <v>0</v>
      </c>
    </row>
    <row r="16" spans="1:12" ht="12.75">
      <c r="A16" s="41"/>
      <c r="B16" s="42"/>
      <c r="C16" s="43"/>
      <c r="D16" s="62"/>
      <c r="E16" s="45"/>
      <c r="F16" s="63">
        <f t="shared" si="2"/>
        <v>0</v>
      </c>
      <c r="G16" s="45"/>
      <c r="H16" s="47">
        <f t="shared" si="0"/>
        <v>0</v>
      </c>
      <c r="I16" s="48"/>
      <c r="J16" s="49"/>
      <c r="K16" s="50">
        <f t="shared" si="1"/>
        <v>1</v>
      </c>
      <c r="L16" s="61">
        <f t="shared" si="3"/>
        <v>0</v>
      </c>
    </row>
    <row r="17" spans="1:12" ht="12.75">
      <c r="A17" s="52"/>
      <c r="B17" s="53"/>
      <c r="C17" s="54"/>
      <c r="D17" s="55"/>
      <c r="E17" s="56"/>
      <c r="F17" s="57">
        <f t="shared" si="2"/>
        <v>0</v>
      </c>
      <c r="G17" s="56"/>
      <c r="H17" s="58">
        <f t="shared" si="0"/>
        <v>0</v>
      </c>
      <c r="I17" s="59"/>
      <c r="J17" s="60"/>
      <c r="K17" s="50">
        <f t="shared" si="1"/>
        <v>1</v>
      </c>
      <c r="L17" s="61">
        <f t="shared" si="3"/>
        <v>0</v>
      </c>
    </row>
    <row r="18" spans="1:12" ht="12.75">
      <c r="A18" s="52"/>
      <c r="B18" s="53"/>
      <c r="C18" s="54"/>
      <c r="D18" s="55"/>
      <c r="E18" s="56"/>
      <c r="F18" s="57">
        <f t="shared" si="2"/>
        <v>0</v>
      </c>
      <c r="G18" s="56"/>
      <c r="H18" s="58">
        <f t="shared" si="0"/>
        <v>0</v>
      </c>
      <c r="I18" s="59"/>
      <c r="J18" s="60"/>
      <c r="K18" s="50">
        <f t="shared" si="1"/>
        <v>1</v>
      </c>
      <c r="L18" s="61">
        <f t="shared" si="3"/>
        <v>0</v>
      </c>
    </row>
    <row r="19" spans="1:12" ht="12.75">
      <c r="A19" s="52"/>
      <c r="B19" s="53"/>
      <c r="C19" s="54"/>
      <c r="D19" s="55"/>
      <c r="E19" s="56"/>
      <c r="F19" s="57">
        <f t="shared" si="2"/>
        <v>0</v>
      </c>
      <c r="G19" s="56"/>
      <c r="H19" s="58">
        <f t="shared" si="0"/>
        <v>0</v>
      </c>
      <c r="I19" s="59"/>
      <c r="J19" s="60"/>
      <c r="K19" s="50">
        <f t="shared" si="1"/>
        <v>1</v>
      </c>
      <c r="L19" s="61">
        <f t="shared" si="3"/>
        <v>0</v>
      </c>
    </row>
    <row r="20" spans="1:12" ht="12.75">
      <c r="A20" s="52"/>
      <c r="B20" s="53"/>
      <c r="C20" s="54"/>
      <c r="D20" s="55"/>
      <c r="E20" s="56"/>
      <c r="F20" s="57">
        <f t="shared" si="2"/>
        <v>0</v>
      </c>
      <c r="G20" s="56"/>
      <c r="H20" s="58">
        <f t="shared" si="0"/>
        <v>0</v>
      </c>
      <c r="I20" s="59"/>
      <c r="J20" s="60"/>
      <c r="K20" s="50">
        <f t="shared" si="1"/>
        <v>1</v>
      </c>
      <c r="L20" s="61">
        <f t="shared" si="3"/>
        <v>0</v>
      </c>
    </row>
    <row r="21" spans="1:12" ht="12.75">
      <c r="A21" s="52"/>
      <c r="B21" s="53"/>
      <c r="C21" s="54"/>
      <c r="D21" s="55"/>
      <c r="E21" s="56"/>
      <c r="F21" s="57">
        <f t="shared" si="2"/>
        <v>0</v>
      </c>
      <c r="G21" s="56"/>
      <c r="H21" s="58">
        <f t="shared" si="0"/>
        <v>0</v>
      </c>
      <c r="I21" s="59"/>
      <c r="J21" s="60"/>
      <c r="K21" s="50">
        <f t="shared" si="1"/>
        <v>1</v>
      </c>
      <c r="L21" s="61">
        <f t="shared" si="3"/>
        <v>0</v>
      </c>
    </row>
    <row r="22" spans="1:12" ht="12.75">
      <c r="A22" s="52"/>
      <c r="B22" s="53"/>
      <c r="C22" s="54"/>
      <c r="D22" s="55"/>
      <c r="E22" s="56"/>
      <c r="F22" s="57">
        <f t="shared" si="2"/>
        <v>0</v>
      </c>
      <c r="G22" s="56"/>
      <c r="H22" s="58">
        <f t="shared" si="0"/>
        <v>0</v>
      </c>
      <c r="I22" s="59"/>
      <c r="J22" s="60"/>
      <c r="K22" s="50">
        <f t="shared" si="1"/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50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50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50">
        <f t="shared" si="1"/>
        <v>1</v>
      </c>
      <c r="L25" s="61">
        <f t="shared" si="3"/>
        <v>0</v>
      </c>
    </row>
    <row r="26" spans="1:12" ht="12.75">
      <c r="A26" s="41"/>
      <c r="B26" s="42"/>
      <c r="C26" s="43"/>
      <c r="D26" s="62"/>
      <c r="E26" s="45"/>
      <c r="F26" s="63">
        <f t="shared" si="2"/>
        <v>0</v>
      </c>
      <c r="G26" s="45"/>
      <c r="H26" s="47">
        <f t="shared" si="0"/>
        <v>0</v>
      </c>
      <c r="I26" s="48"/>
      <c r="J26" s="49"/>
      <c r="K26" s="50">
        <f t="shared" si="1"/>
        <v>1</v>
      </c>
      <c r="L26" s="61">
        <f t="shared" si="3"/>
        <v>0</v>
      </c>
    </row>
    <row r="27" spans="1:12" ht="12.75">
      <c r="A27" s="52"/>
      <c r="B27" s="53"/>
      <c r="C27" s="54"/>
      <c r="D27" s="55"/>
      <c r="E27" s="56"/>
      <c r="F27" s="57">
        <f t="shared" si="2"/>
        <v>0</v>
      </c>
      <c r="G27" s="56"/>
      <c r="H27" s="58">
        <f t="shared" si="0"/>
        <v>0</v>
      </c>
      <c r="I27" s="59"/>
      <c r="J27" s="60"/>
      <c r="K27" s="50">
        <f t="shared" si="1"/>
        <v>1</v>
      </c>
      <c r="L27" s="61">
        <f t="shared" si="3"/>
        <v>0</v>
      </c>
    </row>
    <row r="28" spans="1:12" ht="12.75">
      <c r="A28" s="41"/>
      <c r="B28" s="42"/>
      <c r="C28" s="43"/>
      <c r="D28" s="62"/>
      <c r="E28" s="45"/>
      <c r="F28" s="63">
        <f t="shared" si="2"/>
        <v>0</v>
      </c>
      <c r="G28" s="45"/>
      <c r="H28" s="47">
        <f t="shared" si="0"/>
        <v>0</v>
      </c>
      <c r="I28" s="48"/>
      <c r="J28" s="49"/>
      <c r="K28" s="50">
        <f t="shared" si="1"/>
        <v>1</v>
      </c>
      <c r="L28" s="61">
        <f t="shared" si="3"/>
        <v>0</v>
      </c>
    </row>
    <row r="29" spans="1:12" ht="12.75">
      <c r="A29" s="52"/>
      <c r="B29" s="53"/>
      <c r="C29" s="54"/>
      <c r="D29" s="55"/>
      <c r="E29" s="56"/>
      <c r="F29" s="57">
        <f t="shared" si="2"/>
        <v>0</v>
      </c>
      <c r="G29" s="56"/>
      <c r="H29" s="58">
        <f t="shared" si="0"/>
        <v>0</v>
      </c>
      <c r="I29" s="59"/>
      <c r="J29" s="60"/>
      <c r="K29" s="50">
        <f t="shared" si="1"/>
        <v>1</v>
      </c>
      <c r="L29" s="61">
        <f t="shared" si="3"/>
        <v>0</v>
      </c>
    </row>
    <row r="30" spans="1:12" ht="12.75">
      <c r="A30" s="41"/>
      <c r="B30" s="42"/>
      <c r="C30" s="43"/>
      <c r="D30" s="62"/>
      <c r="E30" s="45"/>
      <c r="F30" s="63">
        <f t="shared" si="2"/>
        <v>0</v>
      </c>
      <c r="G30" s="45"/>
      <c r="H30" s="47">
        <f t="shared" si="0"/>
        <v>0</v>
      </c>
      <c r="I30" s="48"/>
      <c r="J30" s="49"/>
      <c r="K30" s="50">
        <f t="shared" si="1"/>
        <v>1</v>
      </c>
      <c r="L30" s="61">
        <f t="shared" si="3"/>
        <v>0</v>
      </c>
    </row>
    <row r="31" spans="1:12" ht="12.75">
      <c r="A31" s="52"/>
      <c r="B31" s="53"/>
      <c r="C31" s="54"/>
      <c r="D31" s="55"/>
      <c r="E31" s="56"/>
      <c r="F31" s="57">
        <f t="shared" si="2"/>
        <v>0</v>
      </c>
      <c r="G31" s="56"/>
      <c r="H31" s="58">
        <f t="shared" si="0"/>
        <v>0</v>
      </c>
      <c r="I31" s="59"/>
      <c r="J31" s="60"/>
      <c r="K31" s="50">
        <f t="shared" si="1"/>
        <v>1</v>
      </c>
      <c r="L31" s="61">
        <f t="shared" si="3"/>
        <v>0</v>
      </c>
    </row>
    <row r="32" spans="1:12" ht="12.75">
      <c r="A32" s="41"/>
      <c r="B32" s="42"/>
      <c r="C32" s="43"/>
      <c r="D32" s="62"/>
      <c r="E32" s="45"/>
      <c r="F32" s="63">
        <f t="shared" si="2"/>
        <v>0</v>
      </c>
      <c r="G32" s="45"/>
      <c r="H32" s="47">
        <f t="shared" si="0"/>
        <v>0</v>
      </c>
      <c r="I32" s="48"/>
      <c r="J32" s="49"/>
      <c r="K32" s="50">
        <f t="shared" si="1"/>
        <v>1</v>
      </c>
      <c r="L32" s="61">
        <f t="shared" si="3"/>
        <v>0</v>
      </c>
    </row>
    <row r="33" spans="1:12" ht="12.75">
      <c r="A33" s="52"/>
      <c r="B33" s="53"/>
      <c r="C33" s="54"/>
      <c r="D33" s="55"/>
      <c r="E33" s="56"/>
      <c r="F33" s="57">
        <f t="shared" si="2"/>
        <v>0</v>
      </c>
      <c r="G33" s="56"/>
      <c r="H33" s="58">
        <f t="shared" si="0"/>
        <v>0</v>
      </c>
      <c r="I33" s="59"/>
      <c r="J33" s="60"/>
      <c r="K33" s="50">
        <f t="shared" si="1"/>
        <v>1</v>
      </c>
      <c r="L33" s="61">
        <f t="shared" si="3"/>
        <v>0</v>
      </c>
    </row>
    <row r="34" spans="1:12" ht="12.75">
      <c r="A34" s="41"/>
      <c r="B34" s="42"/>
      <c r="C34" s="43"/>
      <c r="D34" s="62"/>
      <c r="E34" s="45"/>
      <c r="F34" s="63">
        <f t="shared" si="2"/>
        <v>0</v>
      </c>
      <c r="G34" s="45"/>
      <c r="H34" s="47">
        <f t="shared" si="0"/>
        <v>0</v>
      </c>
      <c r="I34" s="48"/>
      <c r="J34" s="49"/>
      <c r="K34" s="50">
        <f t="shared" si="1"/>
        <v>1</v>
      </c>
      <c r="L34" s="61">
        <f t="shared" si="3"/>
        <v>0</v>
      </c>
    </row>
    <row r="35" spans="1:12" ht="12.75">
      <c r="A35" s="52"/>
      <c r="B35" s="53"/>
      <c r="C35" s="54"/>
      <c r="D35" s="55"/>
      <c r="E35" s="56"/>
      <c r="F35" s="57">
        <f t="shared" si="2"/>
        <v>0</v>
      </c>
      <c r="G35" s="56"/>
      <c r="H35" s="58">
        <f t="shared" si="0"/>
        <v>0</v>
      </c>
      <c r="I35" s="59"/>
      <c r="J35" s="60"/>
      <c r="K35" s="50">
        <f t="shared" si="1"/>
        <v>1</v>
      </c>
      <c r="L35" s="61">
        <f t="shared" si="3"/>
        <v>0</v>
      </c>
    </row>
    <row r="36" spans="1:12" ht="12.75">
      <c r="A36" s="41"/>
      <c r="B36" s="42"/>
      <c r="C36" s="43"/>
      <c r="D36" s="62"/>
      <c r="E36" s="45"/>
      <c r="F36" s="63">
        <f t="shared" si="2"/>
        <v>0</v>
      </c>
      <c r="G36" s="45"/>
      <c r="H36" s="47">
        <f t="shared" si="0"/>
        <v>0</v>
      </c>
      <c r="I36" s="48"/>
      <c r="J36" s="49"/>
      <c r="K36" s="50">
        <f t="shared" si="1"/>
        <v>1</v>
      </c>
      <c r="L36" s="61">
        <f t="shared" si="3"/>
        <v>0</v>
      </c>
    </row>
    <row r="37" spans="1:12" ht="12.75">
      <c r="A37" s="52"/>
      <c r="B37" s="53"/>
      <c r="C37" s="54"/>
      <c r="D37" s="55"/>
      <c r="E37" s="56"/>
      <c r="F37" s="57">
        <f t="shared" si="2"/>
        <v>0</v>
      </c>
      <c r="G37" s="56"/>
      <c r="H37" s="58">
        <f t="shared" si="0"/>
        <v>0</v>
      </c>
      <c r="I37" s="59"/>
      <c r="J37" s="60"/>
      <c r="K37" s="50">
        <f t="shared" si="1"/>
        <v>1</v>
      </c>
      <c r="L37" s="61">
        <f t="shared" si="3"/>
        <v>0</v>
      </c>
    </row>
    <row r="38" spans="1:12" ht="12.75">
      <c r="A38" s="41"/>
      <c r="B38" s="62"/>
      <c r="C38" s="45"/>
      <c r="D38" s="62"/>
      <c r="E38" s="45"/>
      <c r="F38" s="63">
        <f t="shared" si="2"/>
        <v>0</v>
      </c>
      <c r="G38" s="45"/>
      <c r="H38" s="47">
        <f t="shared" si="0"/>
        <v>0</v>
      </c>
      <c r="I38" s="48"/>
      <c r="J38" s="49"/>
      <c r="K38" s="50">
        <f t="shared" si="1"/>
        <v>1</v>
      </c>
      <c r="L38" s="61">
        <f t="shared" si="3"/>
        <v>0</v>
      </c>
    </row>
    <row r="39" spans="1:12" ht="12.75">
      <c r="A39" s="52"/>
      <c r="B39" s="55"/>
      <c r="C39" s="56"/>
      <c r="D39" s="55"/>
      <c r="E39" s="56"/>
      <c r="F39" s="57">
        <f t="shared" si="2"/>
        <v>0</v>
      </c>
      <c r="G39" s="56"/>
      <c r="H39" s="58">
        <f t="shared" si="0"/>
        <v>0</v>
      </c>
      <c r="I39" s="59"/>
      <c r="J39" s="60"/>
      <c r="K39" s="50">
        <f t="shared" si="1"/>
        <v>1</v>
      </c>
      <c r="L39" s="61">
        <f t="shared" si="3"/>
        <v>0</v>
      </c>
    </row>
    <row r="40" spans="1:12" ht="13.5" thickBot="1">
      <c r="A40" s="64"/>
      <c r="B40" s="65"/>
      <c r="C40" s="66"/>
      <c r="D40" s="65"/>
      <c r="E40" s="66"/>
      <c r="F40" s="67">
        <f t="shared" si="2"/>
        <v>0</v>
      </c>
      <c r="G40" s="66"/>
      <c r="H40" s="68">
        <f t="shared" si="0"/>
        <v>0</v>
      </c>
      <c r="I40" s="69"/>
      <c r="J40" s="70"/>
      <c r="K40" s="71">
        <f t="shared" si="1"/>
        <v>1</v>
      </c>
      <c r="L40" s="72">
        <f>ROUNDUP(K40*4400*H40/365*20,0)/20</f>
        <v>0</v>
      </c>
    </row>
    <row r="41" ht="13.5" thickBot="1"/>
    <row r="42" spans="1:12" ht="13.5" thickBot="1">
      <c r="A42" s="75" t="s">
        <v>26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6">
        <f>SUM(L11:L40)</f>
        <v>0</v>
      </c>
    </row>
    <row r="43" ht="12.75">
      <c r="A43" s="74"/>
    </row>
    <row r="44" ht="12.75">
      <c r="A44" s="74"/>
    </row>
    <row r="46" ht="13.5" thickBot="1"/>
    <row r="47" spans="1:12" ht="12.75">
      <c r="A47" s="13" t="s">
        <v>3</v>
      </c>
      <c r="B47" s="14" t="s">
        <v>4</v>
      </c>
      <c r="C47" s="15" t="s">
        <v>5</v>
      </c>
      <c r="D47" s="16" t="s">
        <v>6</v>
      </c>
      <c r="E47" s="17" t="s">
        <v>7</v>
      </c>
      <c r="F47" s="14" t="s">
        <v>8</v>
      </c>
      <c r="G47" s="15" t="s">
        <v>38</v>
      </c>
      <c r="H47" s="14" t="s">
        <v>9</v>
      </c>
      <c r="I47" s="18" t="s">
        <v>10</v>
      </c>
      <c r="J47" s="14"/>
      <c r="K47" s="14" t="s">
        <v>1</v>
      </c>
      <c r="L47" s="19"/>
    </row>
    <row r="48" spans="1:12" ht="12.75">
      <c r="A48" s="21" t="s">
        <v>11</v>
      </c>
      <c r="B48" s="22" t="s">
        <v>12</v>
      </c>
      <c r="C48" s="23"/>
      <c r="D48" s="24" t="s">
        <v>13</v>
      </c>
      <c r="E48" s="24" t="s">
        <v>14</v>
      </c>
      <c r="F48" s="22" t="s">
        <v>15</v>
      </c>
      <c r="G48" s="23" t="s">
        <v>39</v>
      </c>
      <c r="H48" s="25" t="s">
        <v>16</v>
      </c>
      <c r="I48" s="26" t="s">
        <v>17</v>
      </c>
      <c r="J48" s="27" t="s">
        <v>18</v>
      </c>
      <c r="K48" s="28" t="s">
        <v>19</v>
      </c>
      <c r="L48" s="29" t="s">
        <v>20</v>
      </c>
    </row>
    <row r="49" spans="1:12" ht="13.5" thickBot="1">
      <c r="A49" s="30" t="s">
        <v>21</v>
      </c>
      <c r="B49" s="31"/>
      <c r="C49" s="32"/>
      <c r="D49" s="31" t="s">
        <v>22</v>
      </c>
      <c r="E49" s="33" t="s">
        <v>23</v>
      </c>
      <c r="F49" s="31" t="s">
        <v>24</v>
      </c>
      <c r="G49" s="34" t="s">
        <v>40</v>
      </c>
      <c r="H49" s="35"/>
      <c r="I49" s="36" t="s">
        <v>25</v>
      </c>
      <c r="J49" s="37"/>
      <c r="K49" s="38"/>
      <c r="L49" s="39"/>
    </row>
    <row r="50" spans="1:12" ht="12.75">
      <c r="A50" s="84"/>
      <c r="B50" s="85"/>
      <c r="C50" s="86"/>
      <c r="D50" s="87"/>
      <c r="E50" s="88"/>
      <c r="F50" s="89">
        <f>E50-D50</f>
        <v>0</v>
      </c>
      <c r="G50" s="88"/>
      <c r="H50" s="90">
        <f>IF(F50&gt;0,ROUNDUP(G50/F50,6),0)</f>
        <v>0</v>
      </c>
      <c r="I50" s="91"/>
      <c r="J50" s="92"/>
      <c r="K50" s="93">
        <f>IF(SUM(J50-I50+1)&gt;365,365,SUM(J50-I50+1))</f>
        <v>1</v>
      </c>
      <c r="L50" s="51">
        <f>ROUNDUP(K50*4400*H50/365*20,0)/20</f>
        <v>0</v>
      </c>
    </row>
    <row r="51" spans="1:12" ht="12.75">
      <c r="A51" s="52"/>
      <c r="B51" s="53"/>
      <c r="C51" s="54"/>
      <c r="D51" s="55"/>
      <c r="E51" s="56"/>
      <c r="F51" s="57">
        <f>E51-D51</f>
        <v>0</v>
      </c>
      <c r="G51" s="56"/>
      <c r="H51" s="58">
        <f>IF(F51&gt;0,ROUNDUP(G51/F51,6),0)</f>
        <v>0</v>
      </c>
      <c r="I51" s="59"/>
      <c r="J51" s="60"/>
      <c r="K51" s="94">
        <f>IF(SUM(J51-I51+1)&gt;365,365,SUM(J51-I51+1))</f>
        <v>1</v>
      </c>
      <c r="L51" s="61">
        <f aca="true" t="shared" si="4" ref="L51:L81">ROUNDUP(K51*4400*H51/365*20,0)/20</f>
        <v>0</v>
      </c>
    </row>
    <row r="52" spans="1:12" ht="12.75">
      <c r="A52" s="41"/>
      <c r="B52" s="42"/>
      <c r="C52" s="43"/>
      <c r="D52" s="62"/>
      <c r="E52" s="45"/>
      <c r="F52" s="63">
        <f>E52-D52</f>
        <v>0</v>
      </c>
      <c r="G52" s="45"/>
      <c r="H52" s="47">
        <f>IF(F52&gt;0,ROUNDUP(G52/F52,6),0)</f>
        <v>0</v>
      </c>
      <c r="I52" s="48"/>
      <c r="J52" s="49"/>
      <c r="K52" s="94">
        <f>IF(SUM(J52-I52+1)&gt;365,365,SUM(J52-I52+1))</f>
        <v>1</v>
      </c>
      <c r="L52" s="61">
        <f t="shared" si="4"/>
        <v>0</v>
      </c>
    </row>
    <row r="53" spans="1:12" ht="12.75">
      <c r="A53" s="52"/>
      <c r="B53" s="53"/>
      <c r="C53" s="54"/>
      <c r="D53" s="55"/>
      <c r="E53" s="56"/>
      <c r="F53" s="57">
        <f aca="true" t="shared" si="5" ref="F53:F82">E53-D53</f>
        <v>0</v>
      </c>
      <c r="G53" s="56"/>
      <c r="H53" s="58">
        <f aca="true" t="shared" si="6" ref="H53:H82">IF(F53&gt;0,ROUNDUP(G53/F53,6),0)</f>
        <v>0</v>
      </c>
      <c r="I53" s="59"/>
      <c r="J53" s="60"/>
      <c r="K53" s="94">
        <f aca="true" t="shared" si="7" ref="K53:K82">IF(SUM(J53-I53+1)&gt;365,365,SUM(J53-I53+1))</f>
        <v>1</v>
      </c>
      <c r="L53" s="61">
        <f t="shared" si="4"/>
        <v>0</v>
      </c>
    </row>
    <row r="54" spans="1:12" ht="12.75">
      <c r="A54" s="52"/>
      <c r="B54" s="53"/>
      <c r="C54" s="54"/>
      <c r="D54" s="55"/>
      <c r="E54" s="56"/>
      <c r="F54" s="57">
        <f t="shared" si="5"/>
        <v>0</v>
      </c>
      <c r="G54" s="56"/>
      <c r="H54" s="58">
        <f t="shared" si="6"/>
        <v>0</v>
      </c>
      <c r="I54" s="59"/>
      <c r="J54" s="60"/>
      <c r="K54" s="94">
        <f t="shared" si="7"/>
        <v>1</v>
      </c>
      <c r="L54" s="61">
        <f t="shared" si="4"/>
        <v>0</v>
      </c>
    </row>
    <row r="55" spans="1:12" ht="12.75">
      <c r="A55" s="52"/>
      <c r="B55" s="53"/>
      <c r="C55" s="54"/>
      <c r="D55" s="55"/>
      <c r="E55" s="56"/>
      <c r="F55" s="57">
        <f t="shared" si="5"/>
        <v>0</v>
      </c>
      <c r="G55" s="56"/>
      <c r="H55" s="58">
        <f t="shared" si="6"/>
        <v>0</v>
      </c>
      <c r="I55" s="59"/>
      <c r="J55" s="60"/>
      <c r="K55" s="94">
        <f t="shared" si="7"/>
        <v>1</v>
      </c>
      <c r="L55" s="61">
        <f t="shared" si="4"/>
        <v>0</v>
      </c>
    </row>
    <row r="56" spans="1:12" ht="12.75">
      <c r="A56" s="52"/>
      <c r="B56" s="53"/>
      <c r="C56" s="54"/>
      <c r="D56" s="55"/>
      <c r="E56" s="56"/>
      <c r="F56" s="57">
        <f t="shared" si="5"/>
        <v>0</v>
      </c>
      <c r="G56" s="56"/>
      <c r="H56" s="58">
        <f t="shared" si="6"/>
        <v>0</v>
      </c>
      <c r="I56" s="59"/>
      <c r="J56" s="60"/>
      <c r="K56" s="94">
        <f t="shared" si="7"/>
        <v>1</v>
      </c>
      <c r="L56" s="61">
        <f t="shared" si="4"/>
        <v>0</v>
      </c>
    </row>
    <row r="57" spans="1:12" ht="12.75">
      <c r="A57" s="52"/>
      <c r="B57" s="53"/>
      <c r="C57" s="54"/>
      <c r="D57" s="55"/>
      <c r="E57" s="56"/>
      <c r="F57" s="57">
        <f t="shared" si="5"/>
        <v>0</v>
      </c>
      <c r="G57" s="56"/>
      <c r="H57" s="58">
        <f t="shared" si="6"/>
        <v>0</v>
      </c>
      <c r="I57" s="59"/>
      <c r="J57" s="60"/>
      <c r="K57" s="94">
        <f t="shared" si="7"/>
        <v>1</v>
      </c>
      <c r="L57" s="61">
        <f t="shared" si="4"/>
        <v>0</v>
      </c>
    </row>
    <row r="58" spans="1:12" ht="12.75">
      <c r="A58" s="52"/>
      <c r="B58" s="53"/>
      <c r="C58" s="54"/>
      <c r="D58" s="55"/>
      <c r="E58" s="56"/>
      <c r="F58" s="57">
        <f t="shared" si="5"/>
        <v>0</v>
      </c>
      <c r="G58" s="56"/>
      <c r="H58" s="58">
        <f t="shared" si="6"/>
        <v>0</v>
      </c>
      <c r="I58" s="59"/>
      <c r="J58" s="60"/>
      <c r="K58" s="94">
        <f t="shared" si="7"/>
        <v>1</v>
      </c>
      <c r="L58" s="61">
        <f t="shared" si="4"/>
        <v>0</v>
      </c>
    </row>
    <row r="59" spans="1:12" ht="12.75">
      <c r="A59" s="52"/>
      <c r="B59" s="53"/>
      <c r="C59" s="54"/>
      <c r="D59" s="55"/>
      <c r="E59" s="56"/>
      <c r="F59" s="57">
        <f t="shared" si="5"/>
        <v>0</v>
      </c>
      <c r="G59" s="56"/>
      <c r="H59" s="58">
        <f t="shared" si="6"/>
        <v>0</v>
      </c>
      <c r="I59" s="59"/>
      <c r="J59" s="60"/>
      <c r="K59" s="94">
        <f t="shared" si="7"/>
        <v>1</v>
      </c>
      <c r="L59" s="61">
        <f t="shared" si="4"/>
        <v>0</v>
      </c>
    </row>
    <row r="60" spans="1:12" ht="12.75">
      <c r="A60" s="52"/>
      <c r="B60" s="53"/>
      <c r="C60" s="54"/>
      <c r="D60" s="55"/>
      <c r="E60" s="56"/>
      <c r="F60" s="57">
        <f t="shared" si="5"/>
        <v>0</v>
      </c>
      <c r="G60" s="56"/>
      <c r="H60" s="58">
        <f t="shared" si="6"/>
        <v>0</v>
      </c>
      <c r="I60" s="59"/>
      <c r="J60" s="60"/>
      <c r="K60" s="94">
        <f t="shared" si="7"/>
        <v>1</v>
      </c>
      <c r="L60" s="61">
        <f t="shared" si="4"/>
        <v>0</v>
      </c>
    </row>
    <row r="61" spans="1:12" ht="12.75">
      <c r="A61" s="52"/>
      <c r="B61" s="53"/>
      <c r="C61" s="54"/>
      <c r="D61" s="55"/>
      <c r="E61" s="56"/>
      <c r="F61" s="57">
        <f t="shared" si="5"/>
        <v>0</v>
      </c>
      <c r="G61" s="56"/>
      <c r="H61" s="58">
        <f t="shared" si="6"/>
        <v>0</v>
      </c>
      <c r="I61" s="59"/>
      <c r="J61" s="60"/>
      <c r="K61" s="94">
        <f t="shared" si="7"/>
        <v>1</v>
      </c>
      <c r="L61" s="61">
        <f t="shared" si="4"/>
        <v>0</v>
      </c>
    </row>
    <row r="62" spans="1:12" ht="12.75">
      <c r="A62" s="52"/>
      <c r="B62" s="53"/>
      <c r="C62" s="54"/>
      <c r="D62" s="55"/>
      <c r="E62" s="56"/>
      <c r="F62" s="57">
        <f t="shared" si="5"/>
        <v>0</v>
      </c>
      <c r="G62" s="56"/>
      <c r="H62" s="58">
        <f t="shared" si="6"/>
        <v>0</v>
      </c>
      <c r="I62" s="59"/>
      <c r="J62" s="60"/>
      <c r="K62" s="94">
        <f t="shared" si="7"/>
        <v>1</v>
      </c>
      <c r="L62" s="61">
        <f t="shared" si="4"/>
        <v>0</v>
      </c>
    </row>
    <row r="63" spans="1:12" ht="12.75">
      <c r="A63" s="52"/>
      <c r="B63" s="53"/>
      <c r="C63" s="54"/>
      <c r="D63" s="55"/>
      <c r="E63" s="56"/>
      <c r="F63" s="57">
        <f t="shared" si="5"/>
        <v>0</v>
      </c>
      <c r="G63" s="56"/>
      <c r="H63" s="58">
        <f t="shared" si="6"/>
        <v>0</v>
      </c>
      <c r="I63" s="59"/>
      <c r="J63" s="60"/>
      <c r="K63" s="94">
        <f t="shared" si="7"/>
        <v>1</v>
      </c>
      <c r="L63" s="61">
        <f t="shared" si="4"/>
        <v>0</v>
      </c>
    </row>
    <row r="64" spans="1:12" ht="12.75">
      <c r="A64" s="41"/>
      <c r="B64" s="42"/>
      <c r="C64" s="43"/>
      <c r="D64" s="62"/>
      <c r="E64" s="45"/>
      <c r="F64" s="63">
        <f t="shared" si="5"/>
        <v>0</v>
      </c>
      <c r="G64" s="45"/>
      <c r="H64" s="47">
        <f t="shared" si="6"/>
        <v>0</v>
      </c>
      <c r="I64" s="48"/>
      <c r="J64" s="49"/>
      <c r="K64" s="94">
        <f t="shared" si="7"/>
        <v>1</v>
      </c>
      <c r="L64" s="61">
        <f t="shared" si="4"/>
        <v>0</v>
      </c>
    </row>
    <row r="65" spans="1:12" ht="12.75">
      <c r="A65" s="52"/>
      <c r="B65" s="53"/>
      <c r="C65" s="54"/>
      <c r="D65" s="55"/>
      <c r="E65" s="56"/>
      <c r="F65" s="57">
        <f t="shared" si="5"/>
        <v>0</v>
      </c>
      <c r="G65" s="56"/>
      <c r="H65" s="58">
        <f t="shared" si="6"/>
        <v>0</v>
      </c>
      <c r="I65" s="59"/>
      <c r="J65" s="60"/>
      <c r="K65" s="94">
        <f t="shared" si="7"/>
        <v>1</v>
      </c>
      <c r="L65" s="61">
        <f t="shared" si="4"/>
        <v>0</v>
      </c>
    </row>
    <row r="66" spans="1:12" ht="12.75">
      <c r="A66" s="52"/>
      <c r="B66" s="53"/>
      <c r="C66" s="54"/>
      <c r="D66" s="55"/>
      <c r="E66" s="56"/>
      <c r="F66" s="57">
        <f t="shared" si="5"/>
        <v>0</v>
      </c>
      <c r="G66" s="56"/>
      <c r="H66" s="58">
        <f t="shared" si="6"/>
        <v>0</v>
      </c>
      <c r="I66" s="59"/>
      <c r="J66" s="60"/>
      <c r="K66" s="94">
        <f t="shared" si="7"/>
        <v>1</v>
      </c>
      <c r="L66" s="61">
        <f t="shared" si="4"/>
        <v>0</v>
      </c>
    </row>
    <row r="67" spans="1:12" ht="12.75">
      <c r="A67" s="52"/>
      <c r="B67" s="53"/>
      <c r="C67" s="54"/>
      <c r="D67" s="55"/>
      <c r="E67" s="56"/>
      <c r="F67" s="57">
        <f t="shared" si="5"/>
        <v>0</v>
      </c>
      <c r="G67" s="56"/>
      <c r="H67" s="58">
        <f t="shared" si="6"/>
        <v>0</v>
      </c>
      <c r="I67" s="59"/>
      <c r="J67" s="60"/>
      <c r="K67" s="94">
        <f t="shared" si="7"/>
        <v>1</v>
      </c>
      <c r="L67" s="61">
        <f t="shared" si="4"/>
        <v>0</v>
      </c>
    </row>
    <row r="68" spans="1:12" ht="12.75">
      <c r="A68" s="52"/>
      <c r="B68" s="53"/>
      <c r="C68" s="54"/>
      <c r="D68" s="55"/>
      <c r="E68" s="56"/>
      <c r="F68" s="57">
        <f t="shared" si="5"/>
        <v>0</v>
      </c>
      <c r="G68" s="56"/>
      <c r="H68" s="58">
        <f t="shared" si="6"/>
        <v>0</v>
      </c>
      <c r="I68" s="59"/>
      <c r="J68" s="60"/>
      <c r="K68" s="94">
        <f t="shared" si="7"/>
        <v>1</v>
      </c>
      <c r="L68" s="61">
        <f t="shared" si="4"/>
        <v>0</v>
      </c>
    </row>
    <row r="69" spans="1:12" ht="12.75">
      <c r="A69" s="52"/>
      <c r="B69" s="53"/>
      <c r="C69" s="54"/>
      <c r="D69" s="55"/>
      <c r="E69" s="56"/>
      <c r="F69" s="57">
        <f t="shared" si="5"/>
        <v>0</v>
      </c>
      <c r="G69" s="56"/>
      <c r="H69" s="58">
        <f t="shared" si="6"/>
        <v>0</v>
      </c>
      <c r="I69" s="59"/>
      <c r="J69" s="60"/>
      <c r="K69" s="94">
        <f t="shared" si="7"/>
        <v>1</v>
      </c>
      <c r="L69" s="61">
        <f t="shared" si="4"/>
        <v>0</v>
      </c>
    </row>
    <row r="70" spans="1:12" ht="12.75">
      <c r="A70" s="52"/>
      <c r="B70" s="53"/>
      <c r="C70" s="54"/>
      <c r="D70" s="55"/>
      <c r="E70" s="56"/>
      <c r="F70" s="57">
        <f t="shared" si="5"/>
        <v>0</v>
      </c>
      <c r="G70" s="56"/>
      <c r="H70" s="58">
        <f t="shared" si="6"/>
        <v>0</v>
      </c>
      <c r="I70" s="59"/>
      <c r="J70" s="60"/>
      <c r="K70" s="94">
        <f t="shared" si="7"/>
        <v>1</v>
      </c>
      <c r="L70" s="61">
        <f t="shared" si="4"/>
        <v>0</v>
      </c>
    </row>
    <row r="71" spans="1:12" ht="12.75">
      <c r="A71" s="52"/>
      <c r="B71" s="53"/>
      <c r="C71" s="54"/>
      <c r="D71" s="55"/>
      <c r="E71" s="56"/>
      <c r="F71" s="57">
        <f t="shared" si="5"/>
        <v>0</v>
      </c>
      <c r="G71" s="56"/>
      <c r="H71" s="58">
        <f t="shared" si="6"/>
        <v>0</v>
      </c>
      <c r="I71" s="59"/>
      <c r="J71" s="60"/>
      <c r="K71" s="94">
        <f t="shared" si="7"/>
        <v>1</v>
      </c>
      <c r="L71" s="61">
        <f t="shared" si="4"/>
        <v>0</v>
      </c>
    </row>
    <row r="72" spans="1:12" ht="12.75">
      <c r="A72" s="41"/>
      <c r="B72" s="42"/>
      <c r="C72" s="43"/>
      <c r="D72" s="62"/>
      <c r="E72" s="45"/>
      <c r="F72" s="63">
        <f t="shared" si="5"/>
        <v>0</v>
      </c>
      <c r="G72" s="45"/>
      <c r="H72" s="47">
        <f t="shared" si="6"/>
        <v>0</v>
      </c>
      <c r="I72" s="48"/>
      <c r="J72" s="49"/>
      <c r="K72" s="94">
        <f t="shared" si="7"/>
        <v>1</v>
      </c>
      <c r="L72" s="61">
        <f t="shared" si="4"/>
        <v>0</v>
      </c>
    </row>
    <row r="73" spans="1:12" ht="12.75">
      <c r="A73" s="52"/>
      <c r="B73" s="53"/>
      <c r="C73" s="54"/>
      <c r="D73" s="55"/>
      <c r="E73" s="56"/>
      <c r="F73" s="57">
        <f t="shared" si="5"/>
        <v>0</v>
      </c>
      <c r="G73" s="56"/>
      <c r="H73" s="58">
        <f t="shared" si="6"/>
        <v>0</v>
      </c>
      <c r="I73" s="59"/>
      <c r="J73" s="60"/>
      <c r="K73" s="94">
        <f t="shared" si="7"/>
        <v>1</v>
      </c>
      <c r="L73" s="61">
        <f t="shared" si="4"/>
        <v>0</v>
      </c>
    </row>
    <row r="74" spans="1:12" ht="12.75">
      <c r="A74" s="95"/>
      <c r="B74" s="53"/>
      <c r="C74" s="82"/>
      <c r="D74" s="55"/>
      <c r="E74" s="55"/>
      <c r="F74" s="57">
        <f t="shared" si="5"/>
        <v>0</v>
      </c>
      <c r="G74" s="55"/>
      <c r="H74" s="58">
        <f t="shared" si="6"/>
        <v>0</v>
      </c>
      <c r="I74" s="83"/>
      <c r="J74" s="83"/>
      <c r="K74" s="94">
        <f t="shared" si="7"/>
        <v>1</v>
      </c>
      <c r="L74" s="61">
        <f t="shared" si="4"/>
        <v>0</v>
      </c>
    </row>
    <row r="75" spans="1:12" ht="12.75">
      <c r="A75" s="95"/>
      <c r="B75" s="53"/>
      <c r="C75" s="82"/>
      <c r="D75" s="55"/>
      <c r="E75" s="55"/>
      <c r="F75" s="57">
        <f t="shared" si="5"/>
        <v>0</v>
      </c>
      <c r="G75" s="55"/>
      <c r="H75" s="58">
        <f t="shared" si="6"/>
        <v>0</v>
      </c>
      <c r="I75" s="83"/>
      <c r="J75" s="83"/>
      <c r="K75" s="94">
        <f t="shared" si="7"/>
        <v>1</v>
      </c>
      <c r="L75" s="61">
        <f t="shared" si="4"/>
        <v>0</v>
      </c>
    </row>
    <row r="76" spans="1:12" ht="12.75">
      <c r="A76" s="41"/>
      <c r="B76" s="42"/>
      <c r="C76" s="43"/>
      <c r="D76" s="62"/>
      <c r="E76" s="45"/>
      <c r="F76" s="63">
        <f t="shared" si="5"/>
        <v>0</v>
      </c>
      <c r="G76" s="45"/>
      <c r="H76" s="47">
        <f t="shared" si="6"/>
        <v>0</v>
      </c>
      <c r="I76" s="48"/>
      <c r="J76" s="49"/>
      <c r="K76" s="94">
        <f t="shared" si="7"/>
        <v>1</v>
      </c>
      <c r="L76" s="61">
        <f t="shared" si="4"/>
        <v>0</v>
      </c>
    </row>
    <row r="77" spans="1:12" ht="12.75">
      <c r="A77" s="52"/>
      <c r="B77" s="53"/>
      <c r="C77" s="54"/>
      <c r="D77" s="55"/>
      <c r="E77" s="56"/>
      <c r="F77" s="57">
        <f t="shared" si="5"/>
        <v>0</v>
      </c>
      <c r="G77" s="56"/>
      <c r="H77" s="58">
        <f t="shared" si="6"/>
        <v>0</v>
      </c>
      <c r="I77" s="59"/>
      <c r="J77" s="60"/>
      <c r="K77" s="94">
        <f t="shared" si="7"/>
        <v>1</v>
      </c>
      <c r="L77" s="61">
        <f t="shared" si="4"/>
        <v>0</v>
      </c>
    </row>
    <row r="78" spans="1:12" ht="12.75">
      <c r="A78" s="41"/>
      <c r="B78" s="42"/>
      <c r="C78" s="43"/>
      <c r="D78" s="62"/>
      <c r="E78" s="45"/>
      <c r="F78" s="63">
        <f t="shared" si="5"/>
        <v>0</v>
      </c>
      <c r="G78" s="45"/>
      <c r="H78" s="47">
        <f t="shared" si="6"/>
        <v>0</v>
      </c>
      <c r="I78" s="48"/>
      <c r="J78" s="49"/>
      <c r="K78" s="94">
        <f t="shared" si="7"/>
        <v>1</v>
      </c>
      <c r="L78" s="61">
        <f t="shared" si="4"/>
        <v>0</v>
      </c>
    </row>
    <row r="79" spans="1:12" ht="12.75">
      <c r="A79" s="52"/>
      <c r="B79" s="53"/>
      <c r="C79" s="54"/>
      <c r="D79" s="55"/>
      <c r="E79" s="56"/>
      <c r="F79" s="57">
        <f t="shared" si="5"/>
        <v>0</v>
      </c>
      <c r="G79" s="56"/>
      <c r="H79" s="58">
        <f t="shared" si="6"/>
        <v>0</v>
      </c>
      <c r="I79" s="59"/>
      <c r="J79" s="60"/>
      <c r="K79" s="94">
        <f t="shared" si="7"/>
        <v>1</v>
      </c>
      <c r="L79" s="61">
        <f t="shared" si="4"/>
        <v>0</v>
      </c>
    </row>
    <row r="80" spans="1:12" ht="12.75">
      <c r="A80" s="41"/>
      <c r="B80" s="62"/>
      <c r="C80" s="45"/>
      <c r="D80" s="62"/>
      <c r="E80" s="45"/>
      <c r="F80" s="63">
        <f t="shared" si="5"/>
        <v>0</v>
      </c>
      <c r="G80" s="45"/>
      <c r="H80" s="47">
        <f t="shared" si="6"/>
        <v>0</v>
      </c>
      <c r="I80" s="48"/>
      <c r="J80" s="49"/>
      <c r="K80" s="94">
        <f t="shared" si="7"/>
        <v>1</v>
      </c>
      <c r="L80" s="61">
        <f t="shared" si="4"/>
        <v>0</v>
      </c>
    </row>
    <row r="81" spans="1:12" ht="12.75">
      <c r="A81" s="52"/>
      <c r="B81" s="55"/>
      <c r="C81" s="56"/>
      <c r="D81" s="55"/>
      <c r="E81" s="56"/>
      <c r="F81" s="57">
        <f t="shared" si="5"/>
        <v>0</v>
      </c>
      <c r="G81" s="56"/>
      <c r="H81" s="58">
        <f t="shared" si="6"/>
        <v>0</v>
      </c>
      <c r="I81" s="59"/>
      <c r="J81" s="60"/>
      <c r="K81" s="94">
        <f t="shared" si="7"/>
        <v>1</v>
      </c>
      <c r="L81" s="61">
        <f t="shared" si="4"/>
        <v>0</v>
      </c>
    </row>
    <row r="82" spans="1:12" ht="13.5" thickBot="1">
      <c r="A82" s="64"/>
      <c r="B82" s="65"/>
      <c r="C82" s="66"/>
      <c r="D82" s="65"/>
      <c r="E82" s="66"/>
      <c r="F82" s="67">
        <f t="shared" si="5"/>
        <v>0</v>
      </c>
      <c r="G82" s="66"/>
      <c r="H82" s="68">
        <f t="shared" si="6"/>
        <v>0</v>
      </c>
      <c r="I82" s="69"/>
      <c r="J82" s="70"/>
      <c r="K82" s="96">
        <f t="shared" si="7"/>
        <v>1</v>
      </c>
      <c r="L82" s="72">
        <f>ROUNDUP(K82*4400*H82/365*20,0)/20</f>
        <v>0</v>
      </c>
    </row>
    <row r="84" ht="12.75">
      <c r="L84" s="98">
        <f>SUM(L50:L82)</f>
        <v>0</v>
      </c>
    </row>
    <row r="85" ht="13.5" thickBot="1">
      <c r="A85" s="75" t="s">
        <v>26</v>
      </c>
    </row>
    <row r="86" spans="1:12" ht="13.5" thickBot="1">
      <c r="A86" s="74"/>
      <c r="B86" s="1"/>
      <c r="C86" s="1"/>
      <c r="D86" s="1"/>
      <c r="E86" s="1"/>
      <c r="G86" s="1"/>
      <c r="H86" s="1"/>
      <c r="I86" s="1"/>
      <c r="J86" s="1" t="s">
        <v>2</v>
      </c>
      <c r="K86" s="1"/>
      <c r="L86" s="76">
        <f>L42+L84</f>
        <v>0</v>
      </c>
    </row>
    <row r="87" ht="12.75">
      <c r="A87" s="74"/>
    </row>
    <row r="89" ht="13.5" thickBot="1">
      <c r="A89" s="74"/>
    </row>
    <row r="90" spans="1:12" ht="12.75">
      <c r="A90" s="13" t="s">
        <v>3</v>
      </c>
      <c r="B90" s="14" t="s">
        <v>4</v>
      </c>
      <c r="C90" s="15" t="s">
        <v>5</v>
      </c>
      <c r="D90" s="16" t="s">
        <v>6</v>
      </c>
      <c r="E90" s="17" t="s">
        <v>7</v>
      </c>
      <c r="F90" s="14" t="s">
        <v>8</v>
      </c>
      <c r="G90" s="15" t="s">
        <v>38</v>
      </c>
      <c r="H90" s="14" t="s">
        <v>9</v>
      </c>
      <c r="I90" s="18" t="s">
        <v>10</v>
      </c>
      <c r="J90" s="14"/>
      <c r="K90" s="14" t="s">
        <v>1</v>
      </c>
      <c r="L90" s="19"/>
    </row>
    <row r="91" spans="1:12" ht="12.75">
      <c r="A91" s="21" t="s">
        <v>11</v>
      </c>
      <c r="B91" s="22" t="s">
        <v>12</v>
      </c>
      <c r="C91" s="23"/>
      <c r="D91" s="24" t="s">
        <v>13</v>
      </c>
      <c r="E91" s="24" t="s">
        <v>14</v>
      </c>
      <c r="F91" s="22" t="s">
        <v>15</v>
      </c>
      <c r="G91" s="23" t="s">
        <v>39</v>
      </c>
      <c r="H91" s="25" t="s">
        <v>16</v>
      </c>
      <c r="I91" s="26" t="s">
        <v>17</v>
      </c>
      <c r="J91" s="27" t="s">
        <v>18</v>
      </c>
      <c r="K91" s="28" t="s">
        <v>19</v>
      </c>
      <c r="L91" s="29" t="s">
        <v>20</v>
      </c>
    </row>
    <row r="92" spans="1:12" ht="13.5" thickBot="1">
      <c r="A92" s="30" t="s">
        <v>21</v>
      </c>
      <c r="B92" s="31"/>
      <c r="C92" s="32"/>
      <c r="D92" s="31" t="s">
        <v>22</v>
      </c>
      <c r="E92" s="33" t="s">
        <v>23</v>
      </c>
      <c r="F92" s="31" t="s">
        <v>24</v>
      </c>
      <c r="G92" s="34" t="s">
        <v>40</v>
      </c>
      <c r="H92" s="35"/>
      <c r="I92" s="36" t="s">
        <v>25</v>
      </c>
      <c r="J92" s="37"/>
      <c r="K92" s="38"/>
      <c r="L92" s="39"/>
    </row>
    <row r="93" spans="1:12" ht="12.75">
      <c r="A93" s="84"/>
      <c r="B93" s="85"/>
      <c r="C93" s="86"/>
      <c r="D93" s="87"/>
      <c r="E93" s="88"/>
      <c r="F93" s="89">
        <f>E93-D93</f>
        <v>0</v>
      </c>
      <c r="G93" s="88"/>
      <c r="H93" s="90">
        <f aca="true" t="shared" si="8" ref="H93:H108">IF(F93&gt;0,ROUNDUP(G93/F93,6),0)</f>
        <v>0</v>
      </c>
      <c r="I93" s="91"/>
      <c r="J93" s="92"/>
      <c r="K93" s="93">
        <f aca="true" t="shared" si="9" ref="K93:K108">IF(SUM(J93-I93+1)&gt;365,365,SUM(J93-I93+1))</f>
        <v>1</v>
      </c>
      <c r="L93" s="51">
        <f>ROUNDUP(K93*4400*H93/365*20,0)/20</f>
        <v>0</v>
      </c>
    </row>
    <row r="94" spans="1:12" ht="12.75">
      <c r="A94" s="52"/>
      <c r="B94" s="53"/>
      <c r="C94" s="54"/>
      <c r="D94" s="55"/>
      <c r="E94" s="56"/>
      <c r="F94" s="57">
        <f aca="true" t="shared" si="10" ref="F94:F108">E94-D94</f>
        <v>0</v>
      </c>
      <c r="G94" s="56"/>
      <c r="H94" s="58">
        <f t="shared" si="8"/>
        <v>0</v>
      </c>
      <c r="I94" s="59"/>
      <c r="J94" s="60"/>
      <c r="K94" s="94">
        <f t="shared" si="9"/>
        <v>1</v>
      </c>
      <c r="L94" s="61">
        <f aca="true" t="shared" si="11" ref="L94:L124">ROUNDUP(K94*4400*H94/365*20,0)/20</f>
        <v>0</v>
      </c>
    </row>
    <row r="95" spans="1:12" ht="12.75">
      <c r="A95" s="41"/>
      <c r="B95" s="42"/>
      <c r="C95" s="43"/>
      <c r="D95" s="62"/>
      <c r="E95" s="45"/>
      <c r="F95" s="63">
        <f t="shared" si="10"/>
        <v>0</v>
      </c>
      <c r="G95" s="45"/>
      <c r="H95" s="47">
        <f t="shared" si="8"/>
        <v>0</v>
      </c>
      <c r="I95" s="48"/>
      <c r="J95" s="49"/>
      <c r="K95" s="94">
        <f t="shared" si="9"/>
        <v>1</v>
      </c>
      <c r="L95" s="61">
        <f t="shared" si="11"/>
        <v>0</v>
      </c>
    </row>
    <row r="96" spans="1:12" ht="12.75">
      <c r="A96" s="52"/>
      <c r="B96" s="53"/>
      <c r="C96" s="54"/>
      <c r="D96" s="55"/>
      <c r="E96" s="56"/>
      <c r="F96" s="57">
        <f t="shared" si="10"/>
        <v>0</v>
      </c>
      <c r="G96" s="56"/>
      <c r="H96" s="58">
        <f t="shared" si="8"/>
        <v>0</v>
      </c>
      <c r="I96" s="59"/>
      <c r="J96" s="60"/>
      <c r="K96" s="94">
        <f t="shared" si="9"/>
        <v>1</v>
      </c>
      <c r="L96" s="61">
        <f t="shared" si="11"/>
        <v>0</v>
      </c>
    </row>
    <row r="97" spans="1:12" ht="12.75">
      <c r="A97" s="52"/>
      <c r="B97" s="53"/>
      <c r="C97" s="54"/>
      <c r="D97" s="55"/>
      <c r="E97" s="56"/>
      <c r="F97" s="57">
        <f t="shared" si="10"/>
        <v>0</v>
      </c>
      <c r="G97" s="56"/>
      <c r="H97" s="58">
        <f t="shared" si="8"/>
        <v>0</v>
      </c>
      <c r="I97" s="59"/>
      <c r="J97" s="60"/>
      <c r="K97" s="94">
        <f t="shared" si="9"/>
        <v>1</v>
      </c>
      <c r="L97" s="61">
        <f t="shared" si="11"/>
        <v>0</v>
      </c>
    </row>
    <row r="98" spans="1:12" ht="12.75">
      <c r="A98" s="52"/>
      <c r="B98" s="53"/>
      <c r="C98" s="54"/>
      <c r="D98" s="55"/>
      <c r="E98" s="56"/>
      <c r="F98" s="57">
        <f t="shared" si="10"/>
        <v>0</v>
      </c>
      <c r="G98" s="56"/>
      <c r="H98" s="58">
        <f t="shared" si="8"/>
        <v>0</v>
      </c>
      <c r="I98" s="59"/>
      <c r="J98" s="60"/>
      <c r="K98" s="94">
        <f t="shared" si="9"/>
        <v>1</v>
      </c>
      <c r="L98" s="61">
        <f t="shared" si="11"/>
        <v>0</v>
      </c>
    </row>
    <row r="99" spans="1:12" ht="12.75">
      <c r="A99" s="52"/>
      <c r="B99" s="53"/>
      <c r="C99" s="54"/>
      <c r="D99" s="55"/>
      <c r="E99" s="56"/>
      <c r="F99" s="57">
        <f t="shared" si="10"/>
        <v>0</v>
      </c>
      <c r="G99" s="56"/>
      <c r="H99" s="58">
        <f t="shared" si="8"/>
        <v>0</v>
      </c>
      <c r="I99" s="59"/>
      <c r="J99" s="60"/>
      <c r="K99" s="94">
        <f t="shared" si="9"/>
        <v>1</v>
      </c>
      <c r="L99" s="61">
        <f t="shared" si="11"/>
        <v>0</v>
      </c>
    </row>
    <row r="100" spans="1:12" ht="12.75">
      <c r="A100" s="52"/>
      <c r="B100" s="53"/>
      <c r="C100" s="54"/>
      <c r="D100" s="55"/>
      <c r="E100" s="56"/>
      <c r="F100" s="57">
        <f t="shared" si="10"/>
        <v>0</v>
      </c>
      <c r="G100" s="56"/>
      <c r="H100" s="58">
        <f t="shared" si="8"/>
        <v>0</v>
      </c>
      <c r="I100" s="59"/>
      <c r="J100" s="60"/>
      <c r="K100" s="94">
        <f t="shared" si="9"/>
        <v>1</v>
      </c>
      <c r="L100" s="61">
        <f t="shared" si="11"/>
        <v>0</v>
      </c>
    </row>
    <row r="101" spans="1:12" ht="12.75">
      <c r="A101" s="52"/>
      <c r="B101" s="53"/>
      <c r="C101" s="54"/>
      <c r="D101" s="55"/>
      <c r="E101" s="56"/>
      <c r="F101" s="57">
        <f t="shared" si="10"/>
        <v>0</v>
      </c>
      <c r="G101" s="56"/>
      <c r="H101" s="58">
        <f t="shared" si="8"/>
        <v>0</v>
      </c>
      <c r="I101" s="59"/>
      <c r="J101" s="60"/>
      <c r="K101" s="94">
        <f t="shared" si="9"/>
        <v>1</v>
      </c>
      <c r="L101" s="61">
        <f t="shared" si="11"/>
        <v>0</v>
      </c>
    </row>
    <row r="102" spans="1:12" ht="12.75">
      <c r="A102" s="52"/>
      <c r="B102" s="53"/>
      <c r="C102" s="54"/>
      <c r="D102" s="55"/>
      <c r="E102" s="56"/>
      <c r="F102" s="57">
        <f t="shared" si="10"/>
        <v>0</v>
      </c>
      <c r="G102" s="56"/>
      <c r="H102" s="58">
        <f t="shared" si="8"/>
        <v>0</v>
      </c>
      <c r="I102" s="59"/>
      <c r="J102" s="60"/>
      <c r="K102" s="94">
        <f t="shared" si="9"/>
        <v>1</v>
      </c>
      <c r="L102" s="61">
        <f t="shared" si="11"/>
        <v>0</v>
      </c>
    </row>
    <row r="103" spans="1:12" ht="12.75">
      <c r="A103" s="52"/>
      <c r="B103" s="53"/>
      <c r="C103" s="54"/>
      <c r="D103" s="55"/>
      <c r="E103" s="56"/>
      <c r="F103" s="57">
        <f t="shared" si="10"/>
        <v>0</v>
      </c>
      <c r="G103" s="56"/>
      <c r="H103" s="58">
        <f t="shared" si="8"/>
        <v>0</v>
      </c>
      <c r="I103" s="59"/>
      <c r="J103" s="60"/>
      <c r="K103" s="94">
        <f t="shared" si="9"/>
        <v>1</v>
      </c>
      <c r="L103" s="61">
        <f t="shared" si="11"/>
        <v>0</v>
      </c>
    </row>
    <row r="104" spans="1:12" ht="12.75">
      <c r="A104" s="52"/>
      <c r="B104" s="53"/>
      <c r="C104" s="54"/>
      <c r="D104" s="55"/>
      <c r="E104" s="56"/>
      <c r="F104" s="57">
        <f t="shared" si="10"/>
        <v>0</v>
      </c>
      <c r="G104" s="56"/>
      <c r="H104" s="58">
        <f t="shared" si="8"/>
        <v>0</v>
      </c>
      <c r="I104" s="59"/>
      <c r="J104" s="60"/>
      <c r="K104" s="94">
        <f t="shared" si="9"/>
        <v>1</v>
      </c>
      <c r="L104" s="61">
        <f t="shared" si="11"/>
        <v>0</v>
      </c>
    </row>
    <row r="105" spans="1:12" ht="12.75">
      <c r="A105" s="52"/>
      <c r="B105" s="53"/>
      <c r="C105" s="54"/>
      <c r="D105" s="55"/>
      <c r="E105" s="56"/>
      <c r="F105" s="57">
        <f t="shared" si="10"/>
        <v>0</v>
      </c>
      <c r="G105" s="56"/>
      <c r="H105" s="58">
        <f t="shared" si="8"/>
        <v>0</v>
      </c>
      <c r="I105" s="59"/>
      <c r="J105" s="60"/>
      <c r="K105" s="94">
        <f t="shared" si="9"/>
        <v>1</v>
      </c>
      <c r="L105" s="61">
        <f t="shared" si="11"/>
        <v>0</v>
      </c>
    </row>
    <row r="106" spans="1:12" ht="12.75">
      <c r="A106" s="52"/>
      <c r="B106" s="53"/>
      <c r="C106" s="54"/>
      <c r="D106" s="55"/>
      <c r="E106" s="56"/>
      <c r="F106" s="57">
        <f t="shared" si="10"/>
        <v>0</v>
      </c>
      <c r="G106" s="56"/>
      <c r="H106" s="58">
        <f t="shared" si="8"/>
        <v>0</v>
      </c>
      <c r="I106" s="59"/>
      <c r="J106" s="60"/>
      <c r="K106" s="94">
        <f t="shared" si="9"/>
        <v>1</v>
      </c>
      <c r="L106" s="61">
        <f t="shared" si="11"/>
        <v>0</v>
      </c>
    </row>
    <row r="107" spans="1:12" ht="12.75">
      <c r="A107" s="41"/>
      <c r="B107" s="42"/>
      <c r="C107" s="43"/>
      <c r="D107" s="62"/>
      <c r="E107" s="45"/>
      <c r="F107" s="63">
        <f t="shared" si="10"/>
        <v>0</v>
      </c>
      <c r="G107" s="45"/>
      <c r="H107" s="47">
        <f t="shared" si="8"/>
        <v>0</v>
      </c>
      <c r="I107" s="48"/>
      <c r="J107" s="49"/>
      <c r="K107" s="94">
        <f t="shared" si="9"/>
        <v>1</v>
      </c>
      <c r="L107" s="61">
        <f t="shared" si="11"/>
        <v>0</v>
      </c>
    </row>
    <row r="108" spans="1:12" ht="12.75">
      <c r="A108" s="52"/>
      <c r="B108" s="53"/>
      <c r="C108" s="54"/>
      <c r="D108" s="55"/>
      <c r="E108" s="56"/>
      <c r="F108" s="57">
        <f t="shared" si="10"/>
        <v>0</v>
      </c>
      <c r="G108" s="56"/>
      <c r="H108" s="58">
        <f t="shared" si="8"/>
        <v>0</v>
      </c>
      <c r="I108" s="59"/>
      <c r="J108" s="60"/>
      <c r="K108" s="94">
        <f t="shared" si="9"/>
        <v>1</v>
      </c>
      <c r="L108" s="61">
        <f t="shared" si="11"/>
        <v>0</v>
      </c>
    </row>
    <row r="109" spans="1:12" ht="12.75">
      <c r="A109" s="52"/>
      <c r="B109" s="53"/>
      <c r="C109" s="54"/>
      <c r="D109" s="55"/>
      <c r="E109" s="56"/>
      <c r="F109" s="57">
        <f>E109-D109</f>
        <v>0</v>
      </c>
      <c r="G109" s="56"/>
      <c r="H109" s="58">
        <f>IF(F109&gt;0,ROUNDUP(G109/F109,6),0)</f>
        <v>0</v>
      </c>
      <c r="I109" s="59"/>
      <c r="J109" s="60"/>
      <c r="K109" s="94">
        <f>IF(SUM(J109-I109+1)&gt;365,365,SUM(J109-I109+1))</f>
        <v>1</v>
      </c>
      <c r="L109" s="61">
        <f t="shared" si="11"/>
        <v>0</v>
      </c>
    </row>
    <row r="110" spans="1:12" ht="12.75">
      <c r="A110" s="52"/>
      <c r="B110" s="53"/>
      <c r="C110" s="54"/>
      <c r="D110" s="55"/>
      <c r="E110" s="56"/>
      <c r="F110" s="57">
        <f>E110-D110</f>
        <v>0</v>
      </c>
      <c r="G110" s="56"/>
      <c r="H110" s="58">
        <f>IF(F110&gt;0,ROUNDUP(G110/F110,6),0)</f>
        <v>0</v>
      </c>
      <c r="I110" s="59"/>
      <c r="J110" s="60"/>
      <c r="K110" s="94">
        <f>IF(SUM(J110-I110+1)&gt;365,365,SUM(J110-I110+1))</f>
        <v>1</v>
      </c>
      <c r="L110" s="61">
        <f t="shared" si="11"/>
        <v>0</v>
      </c>
    </row>
    <row r="111" spans="1:12" ht="12.75">
      <c r="A111" s="52"/>
      <c r="B111" s="53"/>
      <c r="C111" s="54"/>
      <c r="D111" s="55"/>
      <c r="E111" s="56"/>
      <c r="F111" s="57">
        <f>E111-D111</f>
        <v>0</v>
      </c>
      <c r="G111" s="56"/>
      <c r="H111" s="58">
        <f>IF(F111&gt;0,ROUNDUP(G111/F111,6),0)</f>
        <v>0</v>
      </c>
      <c r="I111" s="59"/>
      <c r="J111" s="60"/>
      <c r="K111" s="94">
        <f>IF(SUM(J111-I111+1)&gt;365,365,SUM(J111-I111+1))</f>
        <v>1</v>
      </c>
      <c r="L111" s="61">
        <f t="shared" si="11"/>
        <v>0</v>
      </c>
    </row>
    <row r="112" spans="1:12" ht="12.75">
      <c r="A112" s="52"/>
      <c r="B112" s="53"/>
      <c r="C112" s="54"/>
      <c r="D112" s="55"/>
      <c r="E112" s="56"/>
      <c r="F112" s="57">
        <f>E112-D112</f>
        <v>0</v>
      </c>
      <c r="G112" s="56"/>
      <c r="H112" s="58">
        <f>IF(F112&gt;0,ROUNDUP(G112/F112,6),0)</f>
        <v>0</v>
      </c>
      <c r="I112" s="59"/>
      <c r="J112" s="60"/>
      <c r="K112" s="94">
        <f>IF(SUM(J112-I112+1)&gt;365,365,SUM(J112-I112+1))</f>
        <v>1</v>
      </c>
      <c r="L112" s="61">
        <f t="shared" si="11"/>
        <v>0</v>
      </c>
    </row>
    <row r="113" spans="1:12" ht="12.75">
      <c r="A113" s="52"/>
      <c r="B113" s="53"/>
      <c r="C113" s="54"/>
      <c r="D113" s="55"/>
      <c r="E113" s="56"/>
      <c r="F113" s="57">
        <f>E113-D113</f>
        <v>0</v>
      </c>
      <c r="G113" s="56"/>
      <c r="H113" s="58">
        <f>IF(F113&gt;0,ROUNDUP(G113/F113,6),0)</f>
        <v>0</v>
      </c>
      <c r="I113" s="59"/>
      <c r="J113" s="60"/>
      <c r="K113" s="94">
        <f>IF(SUM(J113-I113+1)&gt;365,365,SUM(J113-I113+1))</f>
        <v>1</v>
      </c>
      <c r="L113" s="61">
        <f t="shared" si="11"/>
        <v>0</v>
      </c>
    </row>
    <row r="114" spans="1:12" ht="12.75">
      <c r="A114" s="52"/>
      <c r="B114" s="53"/>
      <c r="C114" s="54"/>
      <c r="D114" s="55"/>
      <c r="E114" s="56"/>
      <c r="F114" s="57">
        <f aca="true" t="shared" si="12" ref="F114:F125">E114-D114</f>
        <v>0</v>
      </c>
      <c r="G114" s="56"/>
      <c r="H114" s="58">
        <f aca="true" t="shared" si="13" ref="H114:H125">IF(F114&gt;0,ROUNDUP(G114/F114,6),0)</f>
        <v>0</v>
      </c>
      <c r="I114" s="59"/>
      <c r="J114" s="60"/>
      <c r="K114" s="94">
        <f aca="true" t="shared" si="14" ref="K114:K125">IF(SUM(J114-I114+1)&gt;365,365,SUM(J114-I114+1))</f>
        <v>1</v>
      </c>
      <c r="L114" s="61">
        <f t="shared" si="11"/>
        <v>0</v>
      </c>
    </row>
    <row r="115" spans="1:12" ht="12.75">
      <c r="A115" s="41"/>
      <c r="B115" s="42"/>
      <c r="C115" s="43"/>
      <c r="D115" s="62"/>
      <c r="E115" s="45"/>
      <c r="F115" s="63">
        <f t="shared" si="12"/>
        <v>0</v>
      </c>
      <c r="G115" s="45"/>
      <c r="H115" s="47">
        <f t="shared" si="13"/>
        <v>0</v>
      </c>
      <c r="I115" s="48"/>
      <c r="J115" s="49"/>
      <c r="K115" s="94">
        <f t="shared" si="14"/>
        <v>1</v>
      </c>
      <c r="L115" s="61">
        <f t="shared" si="11"/>
        <v>0</v>
      </c>
    </row>
    <row r="116" spans="1:12" ht="12.75">
      <c r="A116" s="52"/>
      <c r="B116" s="53"/>
      <c r="C116" s="54"/>
      <c r="D116" s="55"/>
      <c r="E116" s="56"/>
      <c r="F116" s="57">
        <f t="shared" si="12"/>
        <v>0</v>
      </c>
      <c r="G116" s="56"/>
      <c r="H116" s="58">
        <f t="shared" si="13"/>
        <v>0</v>
      </c>
      <c r="I116" s="59"/>
      <c r="J116" s="60"/>
      <c r="K116" s="94">
        <f t="shared" si="14"/>
        <v>1</v>
      </c>
      <c r="L116" s="61">
        <f t="shared" si="11"/>
        <v>0</v>
      </c>
    </row>
    <row r="117" spans="1:12" ht="12.75">
      <c r="A117" s="95"/>
      <c r="B117" s="53"/>
      <c r="C117" s="82"/>
      <c r="D117" s="55"/>
      <c r="E117" s="55"/>
      <c r="F117" s="57">
        <f t="shared" si="12"/>
        <v>0</v>
      </c>
      <c r="G117" s="55"/>
      <c r="H117" s="58">
        <f t="shared" si="13"/>
        <v>0</v>
      </c>
      <c r="I117" s="83"/>
      <c r="J117" s="83"/>
      <c r="K117" s="94">
        <f t="shared" si="14"/>
        <v>1</v>
      </c>
      <c r="L117" s="61">
        <f t="shared" si="11"/>
        <v>0</v>
      </c>
    </row>
    <row r="118" spans="1:12" ht="12.75">
      <c r="A118" s="95"/>
      <c r="B118" s="53"/>
      <c r="C118" s="82"/>
      <c r="D118" s="55"/>
      <c r="E118" s="55"/>
      <c r="F118" s="57">
        <f t="shared" si="12"/>
        <v>0</v>
      </c>
      <c r="G118" s="55"/>
      <c r="H118" s="58">
        <f t="shared" si="13"/>
        <v>0</v>
      </c>
      <c r="I118" s="83"/>
      <c r="J118" s="83"/>
      <c r="K118" s="94">
        <f t="shared" si="14"/>
        <v>1</v>
      </c>
      <c r="L118" s="61">
        <f t="shared" si="11"/>
        <v>0</v>
      </c>
    </row>
    <row r="119" spans="1:12" ht="12.75">
      <c r="A119" s="41"/>
      <c r="B119" s="42"/>
      <c r="C119" s="43"/>
      <c r="D119" s="62"/>
      <c r="E119" s="45"/>
      <c r="F119" s="63">
        <f t="shared" si="12"/>
        <v>0</v>
      </c>
      <c r="G119" s="45"/>
      <c r="H119" s="47">
        <f t="shared" si="13"/>
        <v>0</v>
      </c>
      <c r="I119" s="48"/>
      <c r="J119" s="49"/>
      <c r="K119" s="94">
        <f t="shared" si="14"/>
        <v>1</v>
      </c>
      <c r="L119" s="61">
        <f t="shared" si="11"/>
        <v>0</v>
      </c>
    </row>
    <row r="120" spans="1:12" ht="12.75">
      <c r="A120" s="52"/>
      <c r="B120" s="53"/>
      <c r="C120" s="54"/>
      <c r="D120" s="55"/>
      <c r="E120" s="56"/>
      <c r="F120" s="57">
        <f t="shared" si="12"/>
        <v>0</v>
      </c>
      <c r="G120" s="56"/>
      <c r="H120" s="58">
        <f t="shared" si="13"/>
        <v>0</v>
      </c>
      <c r="I120" s="59"/>
      <c r="J120" s="60"/>
      <c r="K120" s="94">
        <f t="shared" si="14"/>
        <v>1</v>
      </c>
      <c r="L120" s="61">
        <f t="shared" si="11"/>
        <v>0</v>
      </c>
    </row>
    <row r="121" spans="1:12" ht="12.75">
      <c r="A121" s="41"/>
      <c r="B121" s="42"/>
      <c r="C121" s="43"/>
      <c r="D121" s="62"/>
      <c r="E121" s="45"/>
      <c r="F121" s="63">
        <f t="shared" si="12"/>
        <v>0</v>
      </c>
      <c r="G121" s="45"/>
      <c r="H121" s="47">
        <f t="shared" si="13"/>
        <v>0</v>
      </c>
      <c r="I121" s="48"/>
      <c r="J121" s="49"/>
      <c r="K121" s="94">
        <f t="shared" si="14"/>
        <v>1</v>
      </c>
      <c r="L121" s="61">
        <f t="shared" si="11"/>
        <v>0</v>
      </c>
    </row>
    <row r="122" spans="1:12" ht="12.75">
      <c r="A122" s="52"/>
      <c r="B122" s="53"/>
      <c r="C122" s="54"/>
      <c r="D122" s="55"/>
      <c r="E122" s="56"/>
      <c r="F122" s="57">
        <f t="shared" si="12"/>
        <v>0</v>
      </c>
      <c r="G122" s="56"/>
      <c r="H122" s="58">
        <f t="shared" si="13"/>
        <v>0</v>
      </c>
      <c r="I122" s="59"/>
      <c r="J122" s="60"/>
      <c r="K122" s="94">
        <f t="shared" si="14"/>
        <v>1</v>
      </c>
      <c r="L122" s="61">
        <f t="shared" si="11"/>
        <v>0</v>
      </c>
    </row>
    <row r="123" spans="1:12" ht="12.75">
      <c r="A123" s="41"/>
      <c r="B123" s="62"/>
      <c r="C123" s="45"/>
      <c r="D123" s="62"/>
      <c r="E123" s="45"/>
      <c r="F123" s="63">
        <f t="shared" si="12"/>
        <v>0</v>
      </c>
      <c r="G123" s="45"/>
      <c r="H123" s="47">
        <f t="shared" si="13"/>
        <v>0</v>
      </c>
      <c r="I123" s="48"/>
      <c r="J123" s="49"/>
      <c r="K123" s="94">
        <f t="shared" si="14"/>
        <v>1</v>
      </c>
      <c r="L123" s="61">
        <f t="shared" si="11"/>
        <v>0</v>
      </c>
    </row>
    <row r="124" spans="1:12" ht="12.75">
      <c r="A124" s="52"/>
      <c r="B124" s="55"/>
      <c r="C124" s="56"/>
      <c r="D124" s="55"/>
      <c r="E124" s="56"/>
      <c r="F124" s="57">
        <f t="shared" si="12"/>
        <v>0</v>
      </c>
      <c r="G124" s="56"/>
      <c r="H124" s="58">
        <f t="shared" si="13"/>
        <v>0</v>
      </c>
      <c r="I124" s="59"/>
      <c r="J124" s="60"/>
      <c r="K124" s="94">
        <f t="shared" si="14"/>
        <v>1</v>
      </c>
      <c r="L124" s="61">
        <f t="shared" si="11"/>
        <v>0</v>
      </c>
    </row>
    <row r="125" spans="1:12" ht="13.5" thickBot="1">
      <c r="A125" s="64"/>
      <c r="B125" s="65"/>
      <c r="C125" s="66"/>
      <c r="D125" s="65"/>
      <c r="E125" s="66"/>
      <c r="F125" s="67">
        <f t="shared" si="12"/>
        <v>0</v>
      </c>
      <c r="G125" s="66"/>
      <c r="H125" s="68">
        <f t="shared" si="13"/>
        <v>0</v>
      </c>
      <c r="I125" s="69"/>
      <c r="J125" s="70"/>
      <c r="K125" s="96">
        <f t="shared" si="14"/>
        <v>1</v>
      </c>
      <c r="L125" s="72">
        <f>ROUNDUP(K125*4400*H125/365*20,0)/20</f>
        <v>0</v>
      </c>
    </row>
    <row r="127" ht="12.75">
      <c r="L127" s="98">
        <f>SUM(L93:L125)</f>
        <v>0</v>
      </c>
    </row>
    <row r="128" ht="13.5" thickBot="1">
      <c r="A128" s="75" t="s">
        <v>26</v>
      </c>
    </row>
    <row r="129" spans="1:12" ht="13.5" thickBot="1">
      <c r="A129" s="74"/>
      <c r="B129" s="1"/>
      <c r="C129" s="1"/>
      <c r="D129" s="1"/>
      <c r="E129" s="1"/>
      <c r="G129" s="1"/>
      <c r="H129" s="1"/>
      <c r="I129" s="1"/>
      <c r="J129" s="1" t="s">
        <v>2</v>
      </c>
      <c r="K129" s="1"/>
      <c r="L129" s="76">
        <f>L127+L86</f>
        <v>0</v>
      </c>
    </row>
    <row r="130" ht="12.75">
      <c r="A130" s="74"/>
    </row>
    <row r="132" ht="13.5" thickBot="1">
      <c r="A132" s="74"/>
    </row>
    <row r="133" spans="1:12" ht="12.75">
      <c r="A133" s="13" t="s">
        <v>3</v>
      </c>
      <c r="B133" s="14" t="s">
        <v>4</v>
      </c>
      <c r="C133" s="15" t="s">
        <v>5</v>
      </c>
      <c r="D133" s="16" t="s">
        <v>6</v>
      </c>
      <c r="E133" s="17" t="s">
        <v>7</v>
      </c>
      <c r="F133" s="14" t="s">
        <v>8</v>
      </c>
      <c r="G133" s="15" t="s">
        <v>38</v>
      </c>
      <c r="H133" s="14" t="s">
        <v>9</v>
      </c>
      <c r="I133" s="18" t="s">
        <v>10</v>
      </c>
      <c r="J133" s="14"/>
      <c r="K133" s="14" t="s">
        <v>1</v>
      </c>
      <c r="L133" s="19"/>
    </row>
    <row r="134" spans="1:12" ht="12.75">
      <c r="A134" s="21" t="s">
        <v>11</v>
      </c>
      <c r="B134" s="22" t="s">
        <v>12</v>
      </c>
      <c r="C134" s="23"/>
      <c r="D134" s="24" t="s">
        <v>13</v>
      </c>
      <c r="E134" s="24" t="s">
        <v>14</v>
      </c>
      <c r="F134" s="22" t="s">
        <v>15</v>
      </c>
      <c r="G134" s="23" t="s">
        <v>39</v>
      </c>
      <c r="H134" s="25" t="s">
        <v>16</v>
      </c>
      <c r="I134" s="26" t="s">
        <v>17</v>
      </c>
      <c r="J134" s="27" t="s">
        <v>18</v>
      </c>
      <c r="K134" s="28" t="s">
        <v>19</v>
      </c>
      <c r="L134" s="29" t="s">
        <v>20</v>
      </c>
    </row>
    <row r="135" spans="1:12" ht="13.5" thickBot="1">
      <c r="A135" s="30" t="s">
        <v>21</v>
      </c>
      <c r="B135" s="31"/>
      <c r="C135" s="32"/>
      <c r="D135" s="31" t="s">
        <v>22</v>
      </c>
      <c r="E135" s="33" t="s">
        <v>23</v>
      </c>
      <c r="F135" s="31" t="s">
        <v>24</v>
      </c>
      <c r="G135" s="34" t="s">
        <v>40</v>
      </c>
      <c r="H135" s="35"/>
      <c r="I135" s="36" t="s">
        <v>25</v>
      </c>
      <c r="J135" s="37"/>
      <c r="K135" s="38"/>
      <c r="L135" s="39"/>
    </row>
    <row r="136" spans="1:12" ht="12.75">
      <c r="A136" s="84"/>
      <c r="B136" s="85"/>
      <c r="C136" s="86"/>
      <c r="D136" s="87"/>
      <c r="E136" s="88"/>
      <c r="F136" s="89">
        <f>E136-D136</f>
        <v>0</v>
      </c>
      <c r="G136" s="88"/>
      <c r="H136" s="90">
        <f aca="true" t="shared" si="15" ref="H136:H151">IF(F136&gt;0,ROUNDUP(G136/F136,6),0)</f>
        <v>0</v>
      </c>
      <c r="I136" s="91"/>
      <c r="J136" s="92"/>
      <c r="K136" s="93">
        <f aca="true" t="shared" si="16" ref="K136:K151">IF(SUM(J136-I136+1)&gt;365,365,SUM(J136-I136+1))</f>
        <v>1</v>
      </c>
      <c r="L136" s="51">
        <f>ROUNDUP(K136*4400*H136/365*20,0)/20</f>
        <v>0</v>
      </c>
    </row>
    <row r="137" spans="1:12" ht="12.75">
      <c r="A137" s="52"/>
      <c r="B137" s="53"/>
      <c r="C137" s="54"/>
      <c r="D137" s="55"/>
      <c r="E137" s="56"/>
      <c r="F137" s="57">
        <f aca="true" t="shared" si="17" ref="F137:F151">E137-D137</f>
        <v>0</v>
      </c>
      <c r="G137" s="56"/>
      <c r="H137" s="58">
        <f t="shared" si="15"/>
        <v>0</v>
      </c>
      <c r="I137" s="59"/>
      <c r="J137" s="60"/>
      <c r="K137" s="94">
        <f t="shared" si="16"/>
        <v>1</v>
      </c>
      <c r="L137" s="61">
        <f aca="true" t="shared" si="18" ref="L137:L167">ROUNDUP(K137*4400*H137/365*20,0)/20</f>
        <v>0</v>
      </c>
    </row>
    <row r="138" spans="1:12" ht="12.75">
      <c r="A138" s="41"/>
      <c r="B138" s="42"/>
      <c r="C138" s="43"/>
      <c r="D138" s="62"/>
      <c r="E138" s="45"/>
      <c r="F138" s="63">
        <f t="shared" si="17"/>
        <v>0</v>
      </c>
      <c r="G138" s="45"/>
      <c r="H138" s="47">
        <f t="shared" si="15"/>
        <v>0</v>
      </c>
      <c r="I138" s="48"/>
      <c r="J138" s="49"/>
      <c r="K138" s="94">
        <f t="shared" si="16"/>
        <v>1</v>
      </c>
      <c r="L138" s="61">
        <f t="shared" si="18"/>
        <v>0</v>
      </c>
    </row>
    <row r="139" spans="1:12" ht="12.75">
      <c r="A139" s="52"/>
      <c r="B139" s="53"/>
      <c r="C139" s="54"/>
      <c r="D139" s="55"/>
      <c r="E139" s="56"/>
      <c r="F139" s="57">
        <f t="shared" si="17"/>
        <v>0</v>
      </c>
      <c r="G139" s="56"/>
      <c r="H139" s="58">
        <f t="shared" si="15"/>
        <v>0</v>
      </c>
      <c r="I139" s="59"/>
      <c r="J139" s="60"/>
      <c r="K139" s="94">
        <f t="shared" si="16"/>
        <v>1</v>
      </c>
      <c r="L139" s="61">
        <f t="shared" si="18"/>
        <v>0</v>
      </c>
    </row>
    <row r="140" spans="1:12" ht="12.75">
      <c r="A140" s="52"/>
      <c r="B140" s="53"/>
      <c r="C140" s="54"/>
      <c r="D140" s="55"/>
      <c r="E140" s="56"/>
      <c r="F140" s="57">
        <f t="shared" si="17"/>
        <v>0</v>
      </c>
      <c r="G140" s="56"/>
      <c r="H140" s="58">
        <f t="shared" si="15"/>
        <v>0</v>
      </c>
      <c r="I140" s="59"/>
      <c r="J140" s="60"/>
      <c r="K140" s="94">
        <f t="shared" si="16"/>
        <v>1</v>
      </c>
      <c r="L140" s="61">
        <f t="shared" si="18"/>
        <v>0</v>
      </c>
    </row>
    <row r="141" spans="1:12" ht="12.75">
      <c r="A141" s="52"/>
      <c r="B141" s="53"/>
      <c r="C141" s="54"/>
      <c r="D141" s="55"/>
      <c r="E141" s="56"/>
      <c r="F141" s="57">
        <f t="shared" si="17"/>
        <v>0</v>
      </c>
      <c r="G141" s="56"/>
      <c r="H141" s="58">
        <f t="shared" si="15"/>
        <v>0</v>
      </c>
      <c r="I141" s="59"/>
      <c r="J141" s="60"/>
      <c r="K141" s="94">
        <f t="shared" si="16"/>
        <v>1</v>
      </c>
      <c r="L141" s="61">
        <f t="shared" si="18"/>
        <v>0</v>
      </c>
    </row>
    <row r="142" spans="1:12" ht="12.75">
      <c r="A142" s="52"/>
      <c r="B142" s="53"/>
      <c r="C142" s="54"/>
      <c r="D142" s="55"/>
      <c r="E142" s="56"/>
      <c r="F142" s="57">
        <f t="shared" si="17"/>
        <v>0</v>
      </c>
      <c r="G142" s="56"/>
      <c r="H142" s="58">
        <f t="shared" si="15"/>
        <v>0</v>
      </c>
      <c r="I142" s="59"/>
      <c r="J142" s="60"/>
      <c r="K142" s="94">
        <f t="shared" si="16"/>
        <v>1</v>
      </c>
      <c r="L142" s="61">
        <f t="shared" si="18"/>
        <v>0</v>
      </c>
    </row>
    <row r="143" spans="1:12" ht="12.75">
      <c r="A143" s="52"/>
      <c r="B143" s="53"/>
      <c r="C143" s="54"/>
      <c r="D143" s="55"/>
      <c r="E143" s="56"/>
      <c r="F143" s="57">
        <f t="shared" si="17"/>
        <v>0</v>
      </c>
      <c r="G143" s="56"/>
      <c r="H143" s="58">
        <f t="shared" si="15"/>
        <v>0</v>
      </c>
      <c r="I143" s="59"/>
      <c r="J143" s="60"/>
      <c r="K143" s="94">
        <f t="shared" si="16"/>
        <v>1</v>
      </c>
      <c r="L143" s="61">
        <f t="shared" si="18"/>
        <v>0</v>
      </c>
    </row>
    <row r="144" spans="1:12" ht="12.75">
      <c r="A144" s="52"/>
      <c r="B144" s="53"/>
      <c r="C144" s="54"/>
      <c r="D144" s="55"/>
      <c r="E144" s="56"/>
      <c r="F144" s="57">
        <f t="shared" si="17"/>
        <v>0</v>
      </c>
      <c r="G144" s="56"/>
      <c r="H144" s="58">
        <f t="shared" si="15"/>
        <v>0</v>
      </c>
      <c r="I144" s="59"/>
      <c r="J144" s="60"/>
      <c r="K144" s="94">
        <f t="shared" si="16"/>
        <v>1</v>
      </c>
      <c r="L144" s="61">
        <f t="shared" si="18"/>
        <v>0</v>
      </c>
    </row>
    <row r="145" spans="1:12" ht="12.75">
      <c r="A145" s="52"/>
      <c r="B145" s="53"/>
      <c r="C145" s="54"/>
      <c r="D145" s="55"/>
      <c r="E145" s="56"/>
      <c r="F145" s="57">
        <f t="shared" si="17"/>
        <v>0</v>
      </c>
      <c r="G145" s="56"/>
      <c r="H145" s="58">
        <f t="shared" si="15"/>
        <v>0</v>
      </c>
      <c r="I145" s="59"/>
      <c r="J145" s="60"/>
      <c r="K145" s="94">
        <f t="shared" si="16"/>
        <v>1</v>
      </c>
      <c r="L145" s="61">
        <f t="shared" si="18"/>
        <v>0</v>
      </c>
    </row>
    <row r="146" spans="1:12" ht="12.75">
      <c r="A146" s="52"/>
      <c r="B146" s="53"/>
      <c r="C146" s="54"/>
      <c r="D146" s="55"/>
      <c r="E146" s="56"/>
      <c r="F146" s="57">
        <f t="shared" si="17"/>
        <v>0</v>
      </c>
      <c r="G146" s="56"/>
      <c r="H146" s="58">
        <f t="shared" si="15"/>
        <v>0</v>
      </c>
      <c r="I146" s="59"/>
      <c r="J146" s="60"/>
      <c r="K146" s="94">
        <f t="shared" si="16"/>
        <v>1</v>
      </c>
      <c r="L146" s="61">
        <f t="shared" si="18"/>
        <v>0</v>
      </c>
    </row>
    <row r="147" spans="1:12" ht="12.75">
      <c r="A147" s="52"/>
      <c r="B147" s="53"/>
      <c r="C147" s="54"/>
      <c r="D147" s="55"/>
      <c r="E147" s="56"/>
      <c r="F147" s="57">
        <f t="shared" si="17"/>
        <v>0</v>
      </c>
      <c r="G147" s="56"/>
      <c r="H147" s="58">
        <f t="shared" si="15"/>
        <v>0</v>
      </c>
      <c r="I147" s="59"/>
      <c r="J147" s="60"/>
      <c r="K147" s="94">
        <f t="shared" si="16"/>
        <v>1</v>
      </c>
      <c r="L147" s="61">
        <f t="shared" si="18"/>
        <v>0</v>
      </c>
    </row>
    <row r="148" spans="1:12" ht="12.75">
      <c r="A148" s="52"/>
      <c r="B148" s="53"/>
      <c r="C148" s="54"/>
      <c r="D148" s="55"/>
      <c r="E148" s="56"/>
      <c r="F148" s="57">
        <f t="shared" si="17"/>
        <v>0</v>
      </c>
      <c r="G148" s="56"/>
      <c r="H148" s="58">
        <f t="shared" si="15"/>
        <v>0</v>
      </c>
      <c r="I148" s="59"/>
      <c r="J148" s="60"/>
      <c r="K148" s="94">
        <f t="shared" si="16"/>
        <v>1</v>
      </c>
      <c r="L148" s="61">
        <f t="shared" si="18"/>
        <v>0</v>
      </c>
    </row>
    <row r="149" spans="1:12" ht="12.75">
      <c r="A149" s="52"/>
      <c r="B149" s="53"/>
      <c r="C149" s="54"/>
      <c r="D149" s="55"/>
      <c r="E149" s="56"/>
      <c r="F149" s="57">
        <f t="shared" si="17"/>
        <v>0</v>
      </c>
      <c r="G149" s="56"/>
      <c r="H149" s="58">
        <f t="shared" si="15"/>
        <v>0</v>
      </c>
      <c r="I149" s="59"/>
      <c r="J149" s="60"/>
      <c r="K149" s="94">
        <f t="shared" si="16"/>
        <v>1</v>
      </c>
      <c r="L149" s="61">
        <f t="shared" si="18"/>
        <v>0</v>
      </c>
    </row>
    <row r="150" spans="1:12" ht="12.75">
      <c r="A150" s="41"/>
      <c r="B150" s="42"/>
      <c r="C150" s="43"/>
      <c r="D150" s="62"/>
      <c r="E150" s="45"/>
      <c r="F150" s="63">
        <f t="shared" si="17"/>
        <v>0</v>
      </c>
      <c r="G150" s="45"/>
      <c r="H150" s="47">
        <f t="shared" si="15"/>
        <v>0</v>
      </c>
      <c r="I150" s="48"/>
      <c r="J150" s="49"/>
      <c r="K150" s="94">
        <f t="shared" si="16"/>
        <v>1</v>
      </c>
      <c r="L150" s="61">
        <f t="shared" si="18"/>
        <v>0</v>
      </c>
    </row>
    <row r="151" spans="1:12" ht="12.75">
      <c r="A151" s="52"/>
      <c r="B151" s="53"/>
      <c r="C151" s="54"/>
      <c r="D151" s="55"/>
      <c r="E151" s="56"/>
      <c r="F151" s="57">
        <f t="shared" si="17"/>
        <v>0</v>
      </c>
      <c r="G151" s="56"/>
      <c r="H151" s="58">
        <f t="shared" si="15"/>
        <v>0</v>
      </c>
      <c r="I151" s="59"/>
      <c r="J151" s="60"/>
      <c r="K151" s="94">
        <f t="shared" si="16"/>
        <v>1</v>
      </c>
      <c r="L151" s="61">
        <f t="shared" si="18"/>
        <v>0</v>
      </c>
    </row>
    <row r="152" spans="1:12" ht="12.75">
      <c r="A152" s="52"/>
      <c r="B152" s="53"/>
      <c r="C152" s="54"/>
      <c r="D152" s="55"/>
      <c r="E152" s="56"/>
      <c r="F152" s="57">
        <f>E152-D152</f>
        <v>0</v>
      </c>
      <c r="G152" s="56"/>
      <c r="H152" s="58">
        <f>IF(F152&gt;0,ROUNDUP(G152/F152,6),0)</f>
        <v>0</v>
      </c>
      <c r="I152" s="59"/>
      <c r="J152" s="60"/>
      <c r="K152" s="94">
        <f>IF(SUM(J152-I152+1)&gt;365,365,SUM(J152-I152+1))</f>
        <v>1</v>
      </c>
      <c r="L152" s="61">
        <f t="shared" si="18"/>
        <v>0</v>
      </c>
    </row>
    <row r="153" spans="1:12" ht="12.75">
      <c r="A153" s="52"/>
      <c r="B153" s="53"/>
      <c r="C153" s="54"/>
      <c r="D153" s="55"/>
      <c r="E153" s="56"/>
      <c r="F153" s="57">
        <f>E153-D153</f>
        <v>0</v>
      </c>
      <c r="G153" s="56"/>
      <c r="H153" s="58">
        <f>IF(F153&gt;0,ROUNDUP(G153/F153,6),0)</f>
        <v>0</v>
      </c>
      <c r="I153" s="59"/>
      <c r="J153" s="60"/>
      <c r="K153" s="94">
        <f>IF(SUM(J153-I153+1)&gt;365,365,SUM(J153-I153+1))</f>
        <v>1</v>
      </c>
      <c r="L153" s="61">
        <f t="shared" si="18"/>
        <v>0</v>
      </c>
    </row>
    <row r="154" spans="1:12" ht="12.75">
      <c r="A154" s="52"/>
      <c r="B154" s="53"/>
      <c r="C154" s="54"/>
      <c r="D154" s="55"/>
      <c r="E154" s="56"/>
      <c r="F154" s="57">
        <f>E154-D154</f>
        <v>0</v>
      </c>
      <c r="G154" s="56"/>
      <c r="H154" s="58">
        <f>IF(F154&gt;0,ROUNDUP(G154/F154,6),0)</f>
        <v>0</v>
      </c>
      <c r="I154" s="59"/>
      <c r="J154" s="60"/>
      <c r="K154" s="94">
        <f>IF(SUM(J154-I154+1)&gt;365,365,SUM(J154-I154+1))</f>
        <v>1</v>
      </c>
      <c r="L154" s="61">
        <f t="shared" si="18"/>
        <v>0</v>
      </c>
    </row>
    <row r="155" spans="1:12" ht="12.75">
      <c r="A155" s="52"/>
      <c r="B155" s="53"/>
      <c r="C155" s="54"/>
      <c r="D155" s="55"/>
      <c r="E155" s="56"/>
      <c r="F155" s="57">
        <f>E155-D155</f>
        <v>0</v>
      </c>
      <c r="G155" s="56"/>
      <c r="H155" s="58">
        <f>IF(F155&gt;0,ROUNDUP(G155/F155,6),0)</f>
        <v>0</v>
      </c>
      <c r="I155" s="59"/>
      <c r="J155" s="60"/>
      <c r="K155" s="94">
        <f>IF(SUM(J155-I155+1)&gt;365,365,SUM(J155-I155+1))</f>
        <v>1</v>
      </c>
      <c r="L155" s="61">
        <f t="shared" si="18"/>
        <v>0</v>
      </c>
    </row>
    <row r="156" spans="1:12" ht="12.75">
      <c r="A156" s="52"/>
      <c r="B156" s="53"/>
      <c r="C156" s="54"/>
      <c r="D156" s="55"/>
      <c r="E156" s="56"/>
      <c r="F156" s="57">
        <f>E156-D156</f>
        <v>0</v>
      </c>
      <c r="G156" s="56"/>
      <c r="H156" s="58">
        <f>IF(F156&gt;0,ROUNDUP(G156/F156,6),0)</f>
        <v>0</v>
      </c>
      <c r="I156" s="59"/>
      <c r="J156" s="60"/>
      <c r="K156" s="94">
        <f>IF(SUM(J156-I156+1)&gt;365,365,SUM(J156-I156+1))</f>
        <v>1</v>
      </c>
      <c r="L156" s="61">
        <f t="shared" si="18"/>
        <v>0</v>
      </c>
    </row>
    <row r="157" spans="1:12" ht="12.75">
      <c r="A157" s="52"/>
      <c r="B157" s="53"/>
      <c r="C157" s="54"/>
      <c r="D157" s="55"/>
      <c r="E157" s="56"/>
      <c r="F157" s="57">
        <f aca="true" t="shared" si="19" ref="F157:F168">E157-D157</f>
        <v>0</v>
      </c>
      <c r="G157" s="56"/>
      <c r="H157" s="58">
        <f aca="true" t="shared" si="20" ref="H157:H168">IF(F157&gt;0,ROUNDUP(G157/F157,6),0)</f>
        <v>0</v>
      </c>
      <c r="I157" s="59"/>
      <c r="J157" s="60"/>
      <c r="K157" s="94">
        <f aca="true" t="shared" si="21" ref="K157:K168">IF(SUM(J157-I157+1)&gt;365,365,SUM(J157-I157+1))</f>
        <v>1</v>
      </c>
      <c r="L157" s="61">
        <f t="shared" si="18"/>
        <v>0</v>
      </c>
    </row>
    <row r="158" spans="1:12" ht="12.75">
      <c r="A158" s="41"/>
      <c r="B158" s="42"/>
      <c r="C158" s="43"/>
      <c r="D158" s="62"/>
      <c r="E158" s="45"/>
      <c r="F158" s="63">
        <f t="shared" si="19"/>
        <v>0</v>
      </c>
      <c r="G158" s="45"/>
      <c r="H158" s="47">
        <f t="shared" si="20"/>
        <v>0</v>
      </c>
      <c r="I158" s="48"/>
      <c r="J158" s="49"/>
      <c r="K158" s="94">
        <f t="shared" si="21"/>
        <v>1</v>
      </c>
      <c r="L158" s="61">
        <f t="shared" si="18"/>
        <v>0</v>
      </c>
    </row>
    <row r="159" spans="1:12" ht="12.75">
      <c r="A159" s="52"/>
      <c r="B159" s="53"/>
      <c r="C159" s="54"/>
      <c r="D159" s="55"/>
      <c r="E159" s="56"/>
      <c r="F159" s="57">
        <f t="shared" si="19"/>
        <v>0</v>
      </c>
      <c r="G159" s="56"/>
      <c r="H159" s="58">
        <f t="shared" si="20"/>
        <v>0</v>
      </c>
      <c r="I159" s="59"/>
      <c r="J159" s="60"/>
      <c r="K159" s="94">
        <f t="shared" si="21"/>
        <v>1</v>
      </c>
      <c r="L159" s="61">
        <f t="shared" si="18"/>
        <v>0</v>
      </c>
    </row>
    <row r="160" spans="1:12" ht="12.75">
      <c r="A160" s="95"/>
      <c r="B160" s="53"/>
      <c r="C160" s="82"/>
      <c r="D160" s="55"/>
      <c r="E160" s="55"/>
      <c r="F160" s="57">
        <f t="shared" si="19"/>
        <v>0</v>
      </c>
      <c r="G160" s="55"/>
      <c r="H160" s="58">
        <f t="shared" si="20"/>
        <v>0</v>
      </c>
      <c r="I160" s="83"/>
      <c r="J160" s="83"/>
      <c r="K160" s="94">
        <f t="shared" si="21"/>
        <v>1</v>
      </c>
      <c r="L160" s="61">
        <f t="shared" si="18"/>
        <v>0</v>
      </c>
    </row>
    <row r="161" spans="1:12" ht="12.75">
      <c r="A161" s="95"/>
      <c r="B161" s="53"/>
      <c r="C161" s="82"/>
      <c r="D161" s="55"/>
      <c r="E161" s="55"/>
      <c r="F161" s="57">
        <f t="shared" si="19"/>
        <v>0</v>
      </c>
      <c r="G161" s="55"/>
      <c r="H161" s="58">
        <f t="shared" si="20"/>
        <v>0</v>
      </c>
      <c r="I161" s="83"/>
      <c r="J161" s="83"/>
      <c r="K161" s="94">
        <f t="shared" si="21"/>
        <v>1</v>
      </c>
      <c r="L161" s="61">
        <f t="shared" si="18"/>
        <v>0</v>
      </c>
    </row>
    <row r="162" spans="1:12" ht="12.75">
      <c r="A162" s="41"/>
      <c r="B162" s="42"/>
      <c r="C162" s="43"/>
      <c r="D162" s="62"/>
      <c r="E162" s="45"/>
      <c r="F162" s="63">
        <f t="shared" si="19"/>
        <v>0</v>
      </c>
      <c r="G162" s="45"/>
      <c r="H162" s="47">
        <f t="shared" si="20"/>
        <v>0</v>
      </c>
      <c r="I162" s="48"/>
      <c r="J162" s="49"/>
      <c r="K162" s="94">
        <f t="shared" si="21"/>
        <v>1</v>
      </c>
      <c r="L162" s="61">
        <f t="shared" si="18"/>
        <v>0</v>
      </c>
    </row>
    <row r="163" spans="1:12" ht="12.75">
      <c r="A163" s="52"/>
      <c r="B163" s="53"/>
      <c r="C163" s="54"/>
      <c r="D163" s="55"/>
      <c r="E163" s="56"/>
      <c r="F163" s="57">
        <f t="shared" si="19"/>
        <v>0</v>
      </c>
      <c r="G163" s="56"/>
      <c r="H163" s="58">
        <f t="shared" si="20"/>
        <v>0</v>
      </c>
      <c r="I163" s="59"/>
      <c r="J163" s="60"/>
      <c r="K163" s="94">
        <f t="shared" si="21"/>
        <v>1</v>
      </c>
      <c r="L163" s="61">
        <f t="shared" si="18"/>
        <v>0</v>
      </c>
    </row>
    <row r="164" spans="1:12" ht="12.75">
      <c r="A164" s="41"/>
      <c r="B164" s="42"/>
      <c r="C164" s="43"/>
      <c r="D164" s="62"/>
      <c r="E164" s="45"/>
      <c r="F164" s="63">
        <f t="shared" si="19"/>
        <v>0</v>
      </c>
      <c r="G164" s="45"/>
      <c r="H164" s="47">
        <f t="shared" si="20"/>
        <v>0</v>
      </c>
      <c r="I164" s="48"/>
      <c r="J164" s="49"/>
      <c r="K164" s="94">
        <f t="shared" si="21"/>
        <v>1</v>
      </c>
      <c r="L164" s="61">
        <f t="shared" si="18"/>
        <v>0</v>
      </c>
    </row>
    <row r="165" spans="1:12" ht="12.75">
      <c r="A165" s="52"/>
      <c r="B165" s="53"/>
      <c r="C165" s="54"/>
      <c r="D165" s="55"/>
      <c r="E165" s="56"/>
      <c r="F165" s="57">
        <f t="shared" si="19"/>
        <v>0</v>
      </c>
      <c r="G165" s="56"/>
      <c r="H165" s="58">
        <f t="shared" si="20"/>
        <v>0</v>
      </c>
      <c r="I165" s="59"/>
      <c r="J165" s="60"/>
      <c r="K165" s="94">
        <f t="shared" si="21"/>
        <v>1</v>
      </c>
      <c r="L165" s="61">
        <f t="shared" si="18"/>
        <v>0</v>
      </c>
    </row>
    <row r="166" spans="1:12" ht="12.75">
      <c r="A166" s="41"/>
      <c r="B166" s="62"/>
      <c r="C166" s="45"/>
      <c r="D166" s="62"/>
      <c r="E166" s="45"/>
      <c r="F166" s="63">
        <f t="shared" si="19"/>
        <v>0</v>
      </c>
      <c r="G166" s="45"/>
      <c r="H166" s="47">
        <f t="shared" si="20"/>
        <v>0</v>
      </c>
      <c r="I166" s="48"/>
      <c r="J166" s="49"/>
      <c r="K166" s="94">
        <f t="shared" si="21"/>
        <v>1</v>
      </c>
      <c r="L166" s="61">
        <f t="shared" si="18"/>
        <v>0</v>
      </c>
    </row>
    <row r="167" spans="1:12" ht="12.75">
      <c r="A167" s="52"/>
      <c r="B167" s="55"/>
      <c r="C167" s="56"/>
      <c r="D167" s="55"/>
      <c r="E167" s="56"/>
      <c r="F167" s="57">
        <f t="shared" si="19"/>
        <v>0</v>
      </c>
      <c r="G167" s="56"/>
      <c r="H167" s="58">
        <f t="shared" si="20"/>
        <v>0</v>
      </c>
      <c r="I167" s="59"/>
      <c r="J167" s="60"/>
      <c r="K167" s="94">
        <f t="shared" si="21"/>
        <v>1</v>
      </c>
      <c r="L167" s="61">
        <f t="shared" si="18"/>
        <v>0</v>
      </c>
    </row>
    <row r="168" spans="1:12" ht="13.5" thickBot="1">
      <c r="A168" s="64"/>
      <c r="B168" s="65"/>
      <c r="C168" s="66"/>
      <c r="D168" s="65"/>
      <c r="E168" s="66"/>
      <c r="F168" s="67">
        <f t="shared" si="19"/>
        <v>0</v>
      </c>
      <c r="G168" s="66"/>
      <c r="H168" s="68">
        <f t="shared" si="20"/>
        <v>0</v>
      </c>
      <c r="I168" s="69"/>
      <c r="J168" s="70"/>
      <c r="K168" s="96">
        <f t="shared" si="21"/>
        <v>1</v>
      </c>
      <c r="L168" s="72">
        <f>ROUNDUP(K168*4400*H168/365*20,0)/20</f>
        <v>0</v>
      </c>
    </row>
    <row r="170" ht="12.75">
      <c r="L170" s="98">
        <f>SUM(L136:L168)</f>
        <v>0</v>
      </c>
    </row>
    <row r="171" ht="13.5" thickBot="1">
      <c r="A171" s="75" t="s">
        <v>26</v>
      </c>
    </row>
    <row r="172" spans="1:12" ht="13.5" thickBot="1">
      <c r="A172" s="74"/>
      <c r="B172" s="1"/>
      <c r="C172" s="1"/>
      <c r="D172" s="1"/>
      <c r="E172" s="1"/>
      <c r="G172" s="1"/>
      <c r="H172" s="1"/>
      <c r="I172" s="1"/>
      <c r="J172" s="1" t="s">
        <v>2</v>
      </c>
      <c r="K172" s="1"/>
      <c r="L172" s="76">
        <f>L170+L129</f>
        <v>0</v>
      </c>
    </row>
    <row r="173" ht="12.75">
      <c r="A173" s="74"/>
    </row>
    <row r="175" ht="13.5" thickBot="1">
      <c r="A175" s="74"/>
    </row>
    <row r="176" spans="1:12" ht="12.75">
      <c r="A176" s="13" t="s">
        <v>3</v>
      </c>
      <c r="B176" s="14" t="s">
        <v>4</v>
      </c>
      <c r="C176" s="15" t="s">
        <v>5</v>
      </c>
      <c r="D176" s="16" t="s">
        <v>6</v>
      </c>
      <c r="E176" s="17" t="s">
        <v>7</v>
      </c>
      <c r="F176" s="14" t="s">
        <v>8</v>
      </c>
      <c r="G176" s="15" t="s">
        <v>38</v>
      </c>
      <c r="H176" s="14" t="s">
        <v>9</v>
      </c>
      <c r="I176" s="18" t="s">
        <v>10</v>
      </c>
      <c r="J176" s="14"/>
      <c r="K176" s="14" t="s">
        <v>1</v>
      </c>
      <c r="L176" s="19"/>
    </row>
    <row r="177" spans="1:12" ht="12.75">
      <c r="A177" s="21" t="s">
        <v>11</v>
      </c>
      <c r="B177" s="22" t="s">
        <v>12</v>
      </c>
      <c r="C177" s="23"/>
      <c r="D177" s="24" t="s">
        <v>13</v>
      </c>
      <c r="E177" s="24" t="s">
        <v>14</v>
      </c>
      <c r="F177" s="22" t="s">
        <v>15</v>
      </c>
      <c r="G177" s="23" t="s">
        <v>39</v>
      </c>
      <c r="H177" s="25" t="s">
        <v>16</v>
      </c>
      <c r="I177" s="26" t="s">
        <v>17</v>
      </c>
      <c r="J177" s="27" t="s">
        <v>18</v>
      </c>
      <c r="K177" s="28" t="s">
        <v>19</v>
      </c>
      <c r="L177" s="29" t="s">
        <v>20</v>
      </c>
    </row>
    <row r="178" spans="1:12" ht="13.5" thickBot="1">
      <c r="A178" s="30" t="s">
        <v>21</v>
      </c>
      <c r="B178" s="31"/>
      <c r="C178" s="32"/>
      <c r="D178" s="31" t="s">
        <v>22</v>
      </c>
      <c r="E178" s="33" t="s">
        <v>23</v>
      </c>
      <c r="F178" s="31" t="s">
        <v>24</v>
      </c>
      <c r="G178" s="34" t="s">
        <v>40</v>
      </c>
      <c r="H178" s="35"/>
      <c r="I178" s="36" t="s">
        <v>25</v>
      </c>
      <c r="J178" s="37"/>
      <c r="K178" s="38"/>
      <c r="L178" s="39"/>
    </row>
    <row r="179" spans="1:12" ht="12.75">
      <c r="A179" s="84"/>
      <c r="B179" s="85"/>
      <c r="C179" s="86"/>
      <c r="D179" s="87"/>
      <c r="E179" s="88"/>
      <c r="F179" s="89">
        <f>E179-D179</f>
        <v>0</v>
      </c>
      <c r="G179" s="88"/>
      <c r="H179" s="90">
        <f aca="true" t="shared" si="22" ref="H179:H194">IF(F179&gt;0,ROUNDUP(G179/F179,6),0)</f>
        <v>0</v>
      </c>
      <c r="I179" s="91"/>
      <c r="J179" s="92"/>
      <c r="K179" s="93">
        <f aca="true" t="shared" si="23" ref="K179:K194">IF(SUM(J179-I179+1)&gt;365,365,SUM(J179-I179+1))</f>
        <v>1</v>
      </c>
      <c r="L179" s="51">
        <f>ROUNDUP(K179*4400*H179/365*20,0)/20</f>
        <v>0</v>
      </c>
    </row>
    <row r="180" spans="1:12" ht="12.75">
      <c r="A180" s="52"/>
      <c r="B180" s="53"/>
      <c r="C180" s="54"/>
      <c r="D180" s="55"/>
      <c r="E180" s="56"/>
      <c r="F180" s="57">
        <f aca="true" t="shared" si="24" ref="F180:F194">E180-D180</f>
        <v>0</v>
      </c>
      <c r="G180" s="56"/>
      <c r="H180" s="58">
        <f t="shared" si="22"/>
        <v>0</v>
      </c>
      <c r="I180" s="59"/>
      <c r="J180" s="60"/>
      <c r="K180" s="94">
        <f t="shared" si="23"/>
        <v>1</v>
      </c>
      <c r="L180" s="61">
        <f aca="true" t="shared" si="25" ref="L180:L210">ROUNDUP(K180*4400*H180/365*20,0)/20</f>
        <v>0</v>
      </c>
    </row>
    <row r="181" spans="1:12" ht="12.75">
      <c r="A181" s="41"/>
      <c r="B181" s="42"/>
      <c r="C181" s="43"/>
      <c r="D181" s="62"/>
      <c r="E181" s="45"/>
      <c r="F181" s="63">
        <f t="shared" si="24"/>
        <v>0</v>
      </c>
      <c r="G181" s="45"/>
      <c r="H181" s="47">
        <f t="shared" si="22"/>
        <v>0</v>
      </c>
      <c r="I181" s="48"/>
      <c r="J181" s="49"/>
      <c r="K181" s="94">
        <f t="shared" si="23"/>
        <v>1</v>
      </c>
      <c r="L181" s="61">
        <f t="shared" si="25"/>
        <v>0</v>
      </c>
    </row>
    <row r="182" spans="1:12" ht="12.75">
      <c r="A182" s="52"/>
      <c r="B182" s="53"/>
      <c r="C182" s="54"/>
      <c r="D182" s="55"/>
      <c r="E182" s="56"/>
      <c r="F182" s="57">
        <f t="shared" si="24"/>
        <v>0</v>
      </c>
      <c r="G182" s="56"/>
      <c r="H182" s="58">
        <f t="shared" si="22"/>
        <v>0</v>
      </c>
      <c r="I182" s="59"/>
      <c r="J182" s="60"/>
      <c r="K182" s="94">
        <f t="shared" si="23"/>
        <v>1</v>
      </c>
      <c r="L182" s="61">
        <f t="shared" si="25"/>
        <v>0</v>
      </c>
    </row>
    <row r="183" spans="1:12" ht="12.75">
      <c r="A183" s="52"/>
      <c r="B183" s="53"/>
      <c r="C183" s="54"/>
      <c r="D183" s="55"/>
      <c r="E183" s="56"/>
      <c r="F183" s="57">
        <f t="shared" si="24"/>
        <v>0</v>
      </c>
      <c r="G183" s="56"/>
      <c r="H183" s="58">
        <f t="shared" si="22"/>
        <v>0</v>
      </c>
      <c r="I183" s="59"/>
      <c r="J183" s="60"/>
      <c r="K183" s="94">
        <f t="shared" si="23"/>
        <v>1</v>
      </c>
      <c r="L183" s="61">
        <f t="shared" si="25"/>
        <v>0</v>
      </c>
    </row>
    <row r="184" spans="1:12" ht="12.75">
      <c r="A184" s="52"/>
      <c r="B184" s="53"/>
      <c r="C184" s="54"/>
      <c r="D184" s="55"/>
      <c r="E184" s="56"/>
      <c r="F184" s="57">
        <f t="shared" si="24"/>
        <v>0</v>
      </c>
      <c r="G184" s="56"/>
      <c r="H184" s="58">
        <f t="shared" si="22"/>
        <v>0</v>
      </c>
      <c r="I184" s="59"/>
      <c r="J184" s="60"/>
      <c r="K184" s="94">
        <f t="shared" si="23"/>
        <v>1</v>
      </c>
      <c r="L184" s="61">
        <f t="shared" si="25"/>
        <v>0</v>
      </c>
    </row>
    <row r="185" spans="1:12" ht="12.75">
      <c r="A185" s="52"/>
      <c r="B185" s="53"/>
      <c r="C185" s="54"/>
      <c r="D185" s="55"/>
      <c r="E185" s="56"/>
      <c r="F185" s="57">
        <f t="shared" si="24"/>
        <v>0</v>
      </c>
      <c r="G185" s="56"/>
      <c r="H185" s="58">
        <f t="shared" si="22"/>
        <v>0</v>
      </c>
      <c r="I185" s="59"/>
      <c r="J185" s="60"/>
      <c r="K185" s="94">
        <f t="shared" si="23"/>
        <v>1</v>
      </c>
      <c r="L185" s="61">
        <f t="shared" si="25"/>
        <v>0</v>
      </c>
    </row>
    <row r="186" spans="1:12" ht="12.75">
      <c r="A186" s="52"/>
      <c r="B186" s="53"/>
      <c r="C186" s="54"/>
      <c r="D186" s="55"/>
      <c r="E186" s="56"/>
      <c r="F186" s="57">
        <f t="shared" si="24"/>
        <v>0</v>
      </c>
      <c r="G186" s="56"/>
      <c r="H186" s="58">
        <f t="shared" si="22"/>
        <v>0</v>
      </c>
      <c r="I186" s="59"/>
      <c r="J186" s="60"/>
      <c r="K186" s="94">
        <f t="shared" si="23"/>
        <v>1</v>
      </c>
      <c r="L186" s="61">
        <f t="shared" si="25"/>
        <v>0</v>
      </c>
    </row>
    <row r="187" spans="1:12" ht="12.75">
      <c r="A187" s="52"/>
      <c r="B187" s="53"/>
      <c r="C187" s="54"/>
      <c r="D187" s="55"/>
      <c r="E187" s="56"/>
      <c r="F187" s="57">
        <f t="shared" si="24"/>
        <v>0</v>
      </c>
      <c r="G187" s="56"/>
      <c r="H187" s="58">
        <f t="shared" si="22"/>
        <v>0</v>
      </c>
      <c r="I187" s="59"/>
      <c r="J187" s="60"/>
      <c r="K187" s="94">
        <f t="shared" si="23"/>
        <v>1</v>
      </c>
      <c r="L187" s="61">
        <f t="shared" si="25"/>
        <v>0</v>
      </c>
    </row>
    <row r="188" spans="1:12" ht="12.75">
      <c r="A188" s="52"/>
      <c r="B188" s="53"/>
      <c r="C188" s="54"/>
      <c r="D188" s="55"/>
      <c r="E188" s="56"/>
      <c r="F188" s="57">
        <f t="shared" si="24"/>
        <v>0</v>
      </c>
      <c r="G188" s="56"/>
      <c r="H188" s="58">
        <f t="shared" si="22"/>
        <v>0</v>
      </c>
      <c r="I188" s="59"/>
      <c r="J188" s="60"/>
      <c r="K188" s="94">
        <f t="shared" si="23"/>
        <v>1</v>
      </c>
      <c r="L188" s="61">
        <f t="shared" si="25"/>
        <v>0</v>
      </c>
    </row>
    <row r="189" spans="1:12" ht="12.75">
      <c r="A189" s="52"/>
      <c r="B189" s="53"/>
      <c r="C189" s="54"/>
      <c r="D189" s="55"/>
      <c r="E189" s="56"/>
      <c r="F189" s="57">
        <f t="shared" si="24"/>
        <v>0</v>
      </c>
      <c r="G189" s="56"/>
      <c r="H189" s="58">
        <f t="shared" si="22"/>
        <v>0</v>
      </c>
      <c r="I189" s="59"/>
      <c r="J189" s="60"/>
      <c r="K189" s="94">
        <f t="shared" si="23"/>
        <v>1</v>
      </c>
      <c r="L189" s="61">
        <f t="shared" si="25"/>
        <v>0</v>
      </c>
    </row>
    <row r="190" spans="1:12" ht="12.75">
      <c r="A190" s="52"/>
      <c r="B190" s="53"/>
      <c r="C190" s="54"/>
      <c r="D190" s="55"/>
      <c r="E190" s="56"/>
      <c r="F190" s="57">
        <f t="shared" si="24"/>
        <v>0</v>
      </c>
      <c r="G190" s="56"/>
      <c r="H190" s="58">
        <f t="shared" si="22"/>
        <v>0</v>
      </c>
      <c r="I190" s="59"/>
      <c r="J190" s="60"/>
      <c r="K190" s="94">
        <f t="shared" si="23"/>
        <v>1</v>
      </c>
      <c r="L190" s="61">
        <f t="shared" si="25"/>
        <v>0</v>
      </c>
    </row>
    <row r="191" spans="1:12" ht="12.75">
      <c r="A191" s="52"/>
      <c r="B191" s="53"/>
      <c r="C191" s="54"/>
      <c r="D191" s="55"/>
      <c r="E191" s="56"/>
      <c r="F191" s="57">
        <f t="shared" si="24"/>
        <v>0</v>
      </c>
      <c r="G191" s="56"/>
      <c r="H191" s="58">
        <f t="shared" si="22"/>
        <v>0</v>
      </c>
      <c r="I191" s="59"/>
      <c r="J191" s="60"/>
      <c r="K191" s="94">
        <f t="shared" si="23"/>
        <v>1</v>
      </c>
      <c r="L191" s="61">
        <f t="shared" si="25"/>
        <v>0</v>
      </c>
    </row>
    <row r="192" spans="1:12" ht="12.75">
      <c r="A192" s="52"/>
      <c r="B192" s="53"/>
      <c r="C192" s="54"/>
      <c r="D192" s="55"/>
      <c r="E192" s="56"/>
      <c r="F192" s="57">
        <f t="shared" si="24"/>
        <v>0</v>
      </c>
      <c r="G192" s="56"/>
      <c r="H192" s="58">
        <f t="shared" si="22"/>
        <v>0</v>
      </c>
      <c r="I192" s="59"/>
      <c r="J192" s="60"/>
      <c r="K192" s="94">
        <f t="shared" si="23"/>
        <v>1</v>
      </c>
      <c r="L192" s="61">
        <f t="shared" si="25"/>
        <v>0</v>
      </c>
    </row>
    <row r="193" spans="1:12" ht="12.75">
      <c r="A193" s="41"/>
      <c r="B193" s="42"/>
      <c r="C193" s="43"/>
      <c r="D193" s="62"/>
      <c r="E193" s="45"/>
      <c r="F193" s="63">
        <f t="shared" si="24"/>
        <v>0</v>
      </c>
      <c r="G193" s="45"/>
      <c r="H193" s="47">
        <f t="shared" si="22"/>
        <v>0</v>
      </c>
      <c r="I193" s="48"/>
      <c r="J193" s="49"/>
      <c r="K193" s="94">
        <f t="shared" si="23"/>
        <v>1</v>
      </c>
      <c r="L193" s="61">
        <f t="shared" si="25"/>
        <v>0</v>
      </c>
    </row>
    <row r="194" spans="1:12" ht="12.75">
      <c r="A194" s="52"/>
      <c r="B194" s="53"/>
      <c r="C194" s="54"/>
      <c r="D194" s="55"/>
      <c r="E194" s="56"/>
      <c r="F194" s="57">
        <f t="shared" si="24"/>
        <v>0</v>
      </c>
      <c r="G194" s="56"/>
      <c r="H194" s="58">
        <f t="shared" si="22"/>
        <v>0</v>
      </c>
      <c r="I194" s="59"/>
      <c r="J194" s="60"/>
      <c r="K194" s="94">
        <f t="shared" si="23"/>
        <v>1</v>
      </c>
      <c r="L194" s="61">
        <f t="shared" si="25"/>
        <v>0</v>
      </c>
    </row>
    <row r="195" spans="1:12" ht="12.75">
      <c r="A195" s="52"/>
      <c r="B195" s="53"/>
      <c r="C195" s="54"/>
      <c r="D195" s="55"/>
      <c r="E195" s="56"/>
      <c r="F195" s="57">
        <f>E195-D195</f>
        <v>0</v>
      </c>
      <c r="G195" s="56"/>
      <c r="H195" s="58">
        <f>IF(F195&gt;0,ROUNDUP(G195/F195,6),0)</f>
        <v>0</v>
      </c>
      <c r="I195" s="59"/>
      <c r="J195" s="60"/>
      <c r="K195" s="94">
        <f>IF(SUM(J195-I195+1)&gt;365,365,SUM(J195-I195+1))</f>
        <v>1</v>
      </c>
      <c r="L195" s="61">
        <f t="shared" si="25"/>
        <v>0</v>
      </c>
    </row>
    <row r="196" spans="1:12" ht="12.75">
      <c r="A196" s="52"/>
      <c r="B196" s="53"/>
      <c r="C196" s="54"/>
      <c r="D196" s="55"/>
      <c r="E196" s="56"/>
      <c r="F196" s="57">
        <f>E196-D196</f>
        <v>0</v>
      </c>
      <c r="G196" s="56"/>
      <c r="H196" s="58">
        <f>IF(F196&gt;0,ROUNDUP(G196/F196,6),0)</f>
        <v>0</v>
      </c>
      <c r="I196" s="59"/>
      <c r="J196" s="60"/>
      <c r="K196" s="94">
        <f>IF(SUM(J196-I196+1)&gt;365,365,SUM(J196-I196+1))</f>
        <v>1</v>
      </c>
      <c r="L196" s="61">
        <f t="shared" si="25"/>
        <v>0</v>
      </c>
    </row>
    <row r="197" spans="1:12" ht="12.75">
      <c r="A197" s="52"/>
      <c r="B197" s="53"/>
      <c r="C197" s="54"/>
      <c r="D197" s="55"/>
      <c r="E197" s="56"/>
      <c r="F197" s="57">
        <f>E197-D197</f>
        <v>0</v>
      </c>
      <c r="G197" s="56"/>
      <c r="H197" s="58">
        <f>IF(F197&gt;0,ROUNDUP(G197/F197,6),0)</f>
        <v>0</v>
      </c>
      <c r="I197" s="59"/>
      <c r="J197" s="60"/>
      <c r="K197" s="94">
        <f>IF(SUM(J197-I197+1)&gt;365,365,SUM(J197-I197+1))</f>
        <v>1</v>
      </c>
      <c r="L197" s="61">
        <f t="shared" si="25"/>
        <v>0</v>
      </c>
    </row>
    <row r="198" spans="1:12" ht="12.75">
      <c r="A198" s="52"/>
      <c r="B198" s="53"/>
      <c r="C198" s="54"/>
      <c r="D198" s="55"/>
      <c r="E198" s="56"/>
      <c r="F198" s="57">
        <f>E198-D198</f>
        <v>0</v>
      </c>
      <c r="G198" s="56"/>
      <c r="H198" s="58">
        <f>IF(F198&gt;0,ROUNDUP(G198/F198,6),0)</f>
        <v>0</v>
      </c>
      <c r="I198" s="59"/>
      <c r="J198" s="60"/>
      <c r="K198" s="94">
        <f>IF(SUM(J198-I198+1)&gt;365,365,SUM(J198-I198+1))</f>
        <v>1</v>
      </c>
      <c r="L198" s="61">
        <f t="shared" si="25"/>
        <v>0</v>
      </c>
    </row>
    <row r="199" spans="1:12" ht="12.75">
      <c r="A199" s="52"/>
      <c r="B199" s="53"/>
      <c r="C199" s="54"/>
      <c r="D199" s="55"/>
      <c r="E199" s="56"/>
      <c r="F199" s="57">
        <f>E199-D199</f>
        <v>0</v>
      </c>
      <c r="G199" s="56"/>
      <c r="H199" s="58">
        <f>IF(F199&gt;0,ROUNDUP(G199/F199,6),0)</f>
        <v>0</v>
      </c>
      <c r="I199" s="59"/>
      <c r="J199" s="60"/>
      <c r="K199" s="94">
        <f>IF(SUM(J199-I199+1)&gt;365,365,SUM(J199-I199+1))</f>
        <v>1</v>
      </c>
      <c r="L199" s="61">
        <f t="shared" si="25"/>
        <v>0</v>
      </c>
    </row>
    <row r="200" spans="1:12" ht="12.75">
      <c r="A200" s="52"/>
      <c r="B200" s="53"/>
      <c r="C200" s="54"/>
      <c r="D200" s="55"/>
      <c r="E200" s="56"/>
      <c r="F200" s="57">
        <f aca="true" t="shared" si="26" ref="F200:F211">E200-D200</f>
        <v>0</v>
      </c>
      <c r="G200" s="56"/>
      <c r="H200" s="58">
        <f aca="true" t="shared" si="27" ref="H200:H211">IF(F200&gt;0,ROUNDUP(G200/F200,6),0)</f>
        <v>0</v>
      </c>
      <c r="I200" s="59"/>
      <c r="J200" s="60"/>
      <c r="K200" s="94">
        <f aca="true" t="shared" si="28" ref="K200:K211">IF(SUM(J200-I200+1)&gt;365,365,SUM(J200-I200+1))</f>
        <v>1</v>
      </c>
      <c r="L200" s="61">
        <f t="shared" si="25"/>
        <v>0</v>
      </c>
    </row>
    <row r="201" spans="1:12" ht="12.75">
      <c r="A201" s="41"/>
      <c r="B201" s="42"/>
      <c r="C201" s="43"/>
      <c r="D201" s="62"/>
      <c r="E201" s="45"/>
      <c r="F201" s="63">
        <f t="shared" si="26"/>
        <v>0</v>
      </c>
      <c r="G201" s="45"/>
      <c r="H201" s="47">
        <f t="shared" si="27"/>
        <v>0</v>
      </c>
      <c r="I201" s="48"/>
      <c r="J201" s="49"/>
      <c r="K201" s="94">
        <f t="shared" si="28"/>
        <v>1</v>
      </c>
      <c r="L201" s="61">
        <f t="shared" si="25"/>
        <v>0</v>
      </c>
    </row>
    <row r="202" spans="1:12" ht="12.75">
      <c r="A202" s="52"/>
      <c r="B202" s="53"/>
      <c r="C202" s="54"/>
      <c r="D202" s="55"/>
      <c r="E202" s="56"/>
      <c r="F202" s="57">
        <f t="shared" si="26"/>
        <v>0</v>
      </c>
      <c r="G202" s="56"/>
      <c r="H202" s="58">
        <f t="shared" si="27"/>
        <v>0</v>
      </c>
      <c r="I202" s="59"/>
      <c r="J202" s="60"/>
      <c r="K202" s="94">
        <f t="shared" si="28"/>
        <v>1</v>
      </c>
      <c r="L202" s="61">
        <f t="shared" si="25"/>
        <v>0</v>
      </c>
    </row>
    <row r="203" spans="1:12" ht="12.75">
      <c r="A203" s="95"/>
      <c r="B203" s="53"/>
      <c r="C203" s="82"/>
      <c r="D203" s="55"/>
      <c r="E203" s="55"/>
      <c r="F203" s="57">
        <f t="shared" si="26"/>
        <v>0</v>
      </c>
      <c r="G203" s="55"/>
      <c r="H203" s="58">
        <f t="shared" si="27"/>
        <v>0</v>
      </c>
      <c r="I203" s="83"/>
      <c r="J203" s="83"/>
      <c r="K203" s="94">
        <f t="shared" si="28"/>
        <v>1</v>
      </c>
      <c r="L203" s="61">
        <f t="shared" si="25"/>
        <v>0</v>
      </c>
    </row>
    <row r="204" spans="1:12" ht="12.75">
      <c r="A204" s="95"/>
      <c r="B204" s="53"/>
      <c r="C204" s="82"/>
      <c r="D204" s="55"/>
      <c r="E204" s="55"/>
      <c r="F204" s="57">
        <f t="shared" si="26"/>
        <v>0</v>
      </c>
      <c r="G204" s="55"/>
      <c r="H204" s="58">
        <f t="shared" si="27"/>
        <v>0</v>
      </c>
      <c r="I204" s="83"/>
      <c r="J204" s="83"/>
      <c r="K204" s="94">
        <f t="shared" si="28"/>
        <v>1</v>
      </c>
      <c r="L204" s="61">
        <f t="shared" si="25"/>
        <v>0</v>
      </c>
    </row>
    <row r="205" spans="1:12" ht="12.75">
      <c r="A205" s="41"/>
      <c r="B205" s="42"/>
      <c r="C205" s="43"/>
      <c r="D205" s="62"/>
      <c r="E205" s="45"/>
      <c r="F205" s="63">
        <f t="shared" si="26"/>
        <v>0</v>
      </c>
      <c r="G205" s="45"/>
      <c r="H205" s="47">
        <f t="shared" si="27"/>
        <v>0</v>
      </c>
      <c r="I205" s="48"/>
      <c r="J205" s="49"/>
      <c r="K205" s="94">
        <f t="shared" si="28"/>
        <v>1</v>
      </c>
      <c r="L205" s="61">
        <f t="shared" si="25"/>
        <v>0</v>
      </c>
    </row>
    <row r="206" spans="1:12" ht="12.75">
      <c r="A206" s="52"/>
      <c r="B206" s="53"/>
      <c r="C206" s="54"/>
      <c r="D206" s="55"/>
      <c r="E206" s="56"/>
      <c r="F206" s="57">
        <f t="shared" si="26"/>
        <v>0</v>
      </c>
      <c r="G206" s="56"/>
      <c r="H206" s="58">
        <f t="shared" si="27"/>
        <v>0</v>
      </c>
      <c r="I206" s="59"/>
      <c r="J206" s="60"/>
      <c r="K206" s="94">
        <f t="shared" si="28"/>
        <v>1</v>
      </c>
      <c r="L206" s="61">
        <f t="shared" si="25"/>
        <v>0</v>
      </c>
    </row>
    <row r="207" spans="1:12" ht="12.75">
      <c r="A207" s="41"/>
      <c r="B207" s="42"/>
      <c r="C207" s="43"/>
      <c r="D207" s="62"/>
      <c r="E207" s="45"/>
      <c r="F207" s="63">
        <f t="shared" si="26"/>
        <v>0</v>
      </c>
      <c r="G207" s="45"/>
      <c r="H207" s="47">
        <f t="shared" si="27"/>
        <v>0</v>
      </c>
      <c r="I207" s="48"/>
      <c r="J207" s="49"/>
      <c r="K207" s="94">
        <f t="shared" si="28"/>
        <v>1</v>
      </c>
      <c r="L207" s="61">
        <f t="shared" si="25"/>
        <v>0</v>
      </c>
    </row>
    <row r="208" spans="1:12" ht="12.75">
      <c r="A208" s="52"/>
      <c r="B208" s="53"/>
      <c r="C208" s="54"/>
      <c r="D208" s="55"/>
      <c r="E208" s="56"/>
      <c r="F208" s="57">
        <f t="shared" si="26"/>
        <v>0</v>
      </c>
      <c r="G208" s="56"/>
      <c r="H208" s="58">
        <f t="shared" si="27"/>
        <v>0</v>
      </c>
      <c r="I208" s="59"/>
      <c r="J208" s="60"/>
      <c r="K208" s="94">
        <f t="shared" si="28"/>
        <v>1</v>
      </c>
      <c r="L208" s="61">
        <f t="shared" si="25"/>
        <v>0</v>
      </c>
    </row>
    <row r="209" spans="1:12" ht="12.75">
      <c r="A209" s="41"/>
      <c r="B209" s="62"/>
      <c r="C209" s="45"/>
      <c r="D209" s="62"/>
      <c r="E209" s="45"/>
      <c r="F209" s="63">
        <f t="shared" si="26"/>
        <v>0</v>
      </c>
      <c r="G209" s="45"/>
      <c r="H209" s="47">
        <f t="shared" si="27"/>
        <v>0</v>
      </c>
      <c r="I209" s="48"/>
      <c r="J209" s="49"/>
      <c r="K209" s="94">
        <f t="shared" si="28"/>
        <v>1</v>
      </c>
      <c r="L209" s="61">
        <f t="shared" si="25"/>
        <v>0</v>
      </c>
    </row>
    <row r="210" spans="1:12" ht="12.75">
      <c r="A210" s="52"/>
      <c r="B210" s="55"/>
      <c r="C210" s="56"/>
      <c r="D210" s="55"/>
      <c r="E210" s="56"/>
      <c r="F210" s="57">
        <f t="shared" si="26"/>
        <v>0</v>
      </c>
      <c r="G210" s="56"/>
      <c r="H210" s="58">
        <f t="shared" si="27"/>
        <v>0</v>
      </c>
      <c r="I210" s="59"/>
      <c r="J210" s="60"/>
      <c r="K210" s="94">
        <f t="shared" si="28"/>
        <v>1</v>
      </c>
      <c r="L210" s="61">
        <f t="shared" si="25"/>
        <v>0</v>
      </c>
    </row>
    <row r="211" spans="1:12" ht="13.5" thickBot="1">
      <c r="A211" s="64"/>
      <c r="B211" s="65"/>
      <c r="C211" s="66"/>
      <c r="D211" s="65"/>
      <c r="E211" s="66"/>
      <c r="F211" s="67">
        <f t="shared" si="26"/>
        <v>0</v>
      </c>
      <c r="G211" s="66"/>
      <c r="H211" s="68">
        <f t="shared" si="27"/>
        <v>0</v>
      </c>
      <c r="I211" s="69"/>
      <c r="J211" s="70"/>
      <c r="K211" s="96">
        <f t="shared" si="28"/>
        <v>1</v>
      </c>
      <c r="L211" s="72">
        <f>ROUNDUP(K211*4400*H211/365*20,0)/20</f>
        <v>0</v>
      </c>
    </row>
    <row r="213" ht="12.75">
      <c r="L213" s="98">
        <f>SUM(L179:L211)</f>
        <v>0</v>
      </c>
    </row>
    <row r="214" ht="13.5" thickBot="1">
      <c r="A214" s="75" t="s">
        <v>26</v>
      </c>
    </row>
    <row r="215" spans="1:12" ht="13.5" thickBot="1">
      <c r="A215" s="74"/>
      <c r="B215" s="1"/>
      <c r="C215" s="1"/>
      <c r="D215" s="1"/>
      <c r="E215" s="1"/>
      <c r="G215" s="1"/>
      <c r="H215" s="1"/>
      <c r="I215" s="1"/>
      <c r="J215" s="1" t="s">
        <v>2</v>
      </c>
      <c r="K215" s="1"/>
      <c r="L215" s="76">
        <f>L213+L172</f>
        <v>0</v>
      </c>
    </row>
    <row r="216" ht="12.75">
      <c r="A216" s="74"/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385"/>
  <sheetViews>
    <sheetView showGridLines="0"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12.8515625" style="73" customWidth="1"/>
    <col min="2" max="2" width="10.8515625" style="73" customWidth="1"/>
    <col min="3" max="3" width="12.8515625" style="73" customWidth="1"/>
    <col min="4" max="4" width="10.8515625" style="73" customWidth="1"/>
    <col min="5" max="5" width="11.140625" style="73" customWidth="1"/>
    <col min="6" max="6" width="10.8515625" style="1" customWidth="1"/>
    <col min="7" max="7" width="10.8515625" style="73" customWidth="1"/>
    <col min="8" max="8" width="9.57421875" style="0" customWidth="1"/>
    <col min="9" max="10" width="11.140625" style="73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1" t="s">
        <v>41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3" t="s">
        <v>3</v>
      </c>
      <c r="B8" s="14" t="s">
        <v>4</v>
      </c>
      <c r="C8" s="15" t="s">
        <v>5</v>
      </c>
      <c r="D8" s="16" t="s">
        <v>6</v>
      </c>
      <c r="E8" s="17" t="s">
        <v>7</v>
      </c>
      <c r="F8" s="14" t="s">
        <v>8</v>
      </c>
      <c r="G8" s="15" t="s">
        <v>38</v>
      </c>
      <c r="H8" s="14" t="s">
        <v>9</v>
      </c>
      <c r="I8" s="18" t="s">
        <v>10</v>
      </c>
      <c r="J8" s="14"/>
      <c r="K8" s="14" t="s">
        <v>1</v>
      </c>
      <c r="L8" s="19"/>
      <c r="M8" s="20"/>
    </row>
    <row r="9" spans="1:13" ht="12.75">
      <c r="A9" s="21" t="s">
        <v>11</v>
      </c>
      <c r="B9" s="22" t="s">
        <v>12</v>
      </c>
      <c r="C9" s="23"/>
      <c r="D9" s="24" t="s">
        <v>13</v>
      </c>
      <c r="E9" s="24" t="s">
        <v>14</v>
      </c>
      <c r="F9" s="22" t="s">
        <v>15</v>
      </c>
      <c r="G9" s="23" t="s">
        <v>39</v>
      </c>
      <c r="H9" s="25" t="s">
        <v>16</v>
      </c>
      <c r="I9" s="26" t="s">
        <v>17</v>
      </c>
      <c r="J9" s="27" t="s">
        <v>18</v>
      </c>
      <c r="K9" s="28" t="s">
        <v>19</v>
      </c>
      <c r="L9" s="29" t="s">
        <v>20</v>
      </c>
      <c r="M9" s="20"/>
    </row>
    <row r="10" spans="1:13" ht="13.5" thickBot="1">
      <c r="A10" s="30" t="s">
        <v>21</v>
      </c>
      <c r="B10" s="31"/>
      <c r="C10" s="32"/>
      <c r="D10" s="31" t="s">
        <v>22</v>
      </c>
      <c r="E10" s="33" t="s">
        <v>23</v>
      </c>
      <c r="F10" s="31" t="s">
        <v>24</v>
      </c>
      <c r="G10" s="34" t="s">
        <v>40</v>
      </c>
      <c r="H10" s="35"/>
      <c r="I10" s="36" t="s">
        <v>25</v>
      </c>
      <c r="J10" s="37"/>
      <c r="K10" s="38"/>
      <c r="L10" s="39"/>
      <c r="M10" s="40"/>
    </row>
    <row r="11" spans="1:12" ht="12.75">
      <c r="A11" s="41"/>
      <c r="B11" s="42"/>
      <c r="C11" s="43"/>
      <c r="D11" s="44"/>
      <c r="E11" s="45"/>
      <c r="F11" s="46">
        <f>E11-D11</f>
        <v>0</v>
      </c>
      <c r="G11" s="45"/>
      <c r="H11" s="47">
        <f aca="true" t="shared" si="0" ref="H11:H40">IF(F11&gt;0,ROUNDUP(G11/F11,6),0)</f>
        <v>0</v>
      </c>
      <c r="I11" s="48"/>
      <c r="J11" s="49"/>
      <c r="K11" s="50">
        <f aca="true" t="shared" si="1" ref="K11:K40">IF(SUM(J11-I11+1)&gt;365,365,SUM(J11-I11+1))</f>
        <v>1</v>
      </c>
      <c r="L11" s="51">
        <f>ROUNDUP(K11*5000*H11/365*20,0)/20</f>
        <v>0</v>
      </c>
    </row>
    <row r="12" spans="1:12" ht="12.75">
      <c r="A12" s="52"/>
      <c r="B12" s="53"/>
      <c r="C12" s="54"/>
      <c r="D12" s="55"/>
      <c r="E12" s="56"/>
      <c r="F12" s="57">
        <f aca="true" t="shared" si="2" ref="F12:F40">E12-D12</f>
        <v>0</v>
      </c>
      <c r="G12" s="56"/>
      <c r="H12" s="58">
        <f t="shared" si="0"/>
        <v>0</v>
      </c>
      <c r="I12" s="59"/>
      <c r="J12" s="60"/>
      <c r="K12" s="50">
        <f t="shared" si="1"/>
        <v>1</v>
      </c>
      <c r="L12" s="61">
        <f>ROUNDUP(K12*5000*H12/365*20,0)/20</f>
        <v>0</v>
      </c>
    </row>
    <row r="13" spans="1:12" ht="12.75">
      <c r="A13" s="41"/>
      <c r="B13" s="42"/>
      <c r="C13" s="43"/>
      <c r="D13" s="62"/>
      <c r="E13" s="45"/>
      <c r="F13" s="63">
        <f t="shared" si="2"/>
        <v>0</v>
      </c>
      <c r="G13" s="45"/>
      <c r="H13" s="47">
        <f t="shared" si="0"/>
        <v>0</v>
      </c>
      <c r="I13" s="48"/>
      <c r="J13" s="49"/>
      <c r="K13" s="50">
        <f t="shared" si="1"/>
        <v>1</v>
      </c>
      <c r="L13" s="61">
        <f aca="true" t="shared" si="3" ref="L13:L39">ROUNDUP(K13*5000*H13/365*20,0)/20</f>
        <v>0</v>
      </c>
    </row>
    <row r="14" spans="1:12" ht="12.75">
      <c r="A14" s="52"/>
      <c r="B14" s="53"/>
      <c r="C14" s="54"/>
      <c r="D14" s="55"/>
      <c r="E14" s="56"/>
      <c r="F14" s="57">
        <f t="shared" si="2"/>
        <v>0</v>
      </c>
      <c r="G14" s="56"/>
      <c r="H14" s="58">
        <f t="shared" si="0"/>
        <v>0</v>
      </c>
      <c r="I14" s="59"/>
      <c r="J14" s="60"/>
      <c r="K14" s="50">
        <f t="shared" si="1"/>
        <v>1</v>
      </c>
      <c r="L14" s="61">
        <f t="shared" si="3"/>
        <v>0</v>
      </c>
    </row>
    <row r="15" spans="1:12" ht="12.75">
      <c r="A15" s="52"/>
      <c r="B15" s="53"/>
      <c r="C15" s="54"/>
      <c r="D15" s="55"/>
      <c r="E15" s="56"/>
      <c r="F15" s="57">
        <f t="shared" si="2"/>
        <v>0</v>
      </c>
      <c r="G15" s="56"/>
      <c r="H15" s="58">
        <f t="shared" si="0"/>
        <v>0</v>
      </c>
      <c r="I15" s="59"/>
      <c r="J15" s="60"/>
      <c r="K15" s="50">
        <f t="shared" si="1"/>
        <v>1</v>
      </c>
      <c r="L15" s="61">
        <f t="shared" si="3"/>
        <v>0</v>
      </c>
    </row>
    <row r="16" spans="1:12" ht="12.75">
      <c r="A16" s="41"/>
      <c r="B16" s="42"/>
      <c r="C16" s="43"/>
      <c r="D16" s="62"/>
      <c r="E16" s="45"/>
      <c r="F16" s="63">
        <f t="shared" si="2"/>
        <v>0</v>
      </c>
      <c r="G16" s="45"/>
      <c r="H16" s="47">
        <f t="shared" si="0"/>
        <v>0</v>
      </c>
      <c r="I16" s="48"/>
      <c r="J16" s="49"/>
      <c r="K16" s="50">
        <f t="shared" si="1"/>
        <v>1</v>
      </c>
      <c r="L16" s="61">
        <f t="shared" si="3"/>
        <v>0</v>
      </c>
    </row>
    <row r="17" spans="1:12" ht="12.75">
      <c r="A17" s="52"/>
      <c r="B17" s="53"/>
      <c r="C17" s="54"/>
      <c r="D17" s="55"/>
      <c r="E17" s="56"/>
      <c r="F17" s="57">
        <f t="shared" si="2"/>
        <v>0</v>
      </c>
      <c r="G17" s="56"/>
      <c r="H17" s="58">
        <f t="shared" si="0"/>
        <v>0</v>
      </c>
      <c r="I17" s="59"/>
      <c r="J17" s="60"/>
      <c r="K17" s="50">
        <f t="shared" si="1"/>
        <v>1</v>
      </c>
      <c r="L17" s="61">
        <f t="shared" si="3"/>
        <v>0</v>
      </c>
    </row>
    <row r="18" spans="1:12" ht="12.75">
      <c r="A18" s="52"/>
      <c r="B18" s="53"/>
      <c r="C18" s="54"/>
      <c r="D18" s="55"/>
      <c r="E18" s="56"/>
      <c r="F18" s="57">
        <f t="shared" si="2"/>
        <v>0</v>
      </c>
      <c r="G18" s="56"/>
      <c r="H18" s="58">
        <f t="shared" si="0"/>
        <v>0</v>
      </c>
      <c r="I18" s="59"/>
      <c r="J18" s="60"/>
      <c r="K18" s="50">
        <f t="shared" si="1"/>
        <v>1</v>
      </c>
      <c r="L18" s="61">
        <f t="shared" si="3"/>
        <v>0</v>
      </c>
    </row>
    <row r="19" spans="1:12" ht="12.75">
      <c r="A19" s="52"/>
      <c r="B19" s="53"/>
      <c r="C19" s="54"/>
      <c r="D19" s="55"/>
      <c r="E19" s="56"/>
      <c r="F19" s="57">
        <f t="shared" si="2"/>
        <v>0</v>
      </c>
      <c r="G19" s="56"/>
      <c r="H19" s="58">
        <f t="shared" si="0"/>
        <v>0</v>
      </c>
      <c r="I19" s="59"/>
      <c r="J19" s="60"/>
      <c r="K19" s="50">
        <f t="shared" si="1"/>
        <v>1</v>
      </c>
      <c r="L19" s="61">
        <f t="shared" si="3"/>
        <v>0</v>
      </c>
    </row>
    <row r="20" spans="1:12" ht="12.75">
      <c r="A20" s="52"/>
      <c r="B20" s="53"/>
      <c r="C20" s="54"/>
      <c r="D20" s="55"/>
      <c r="E20" s="56"/>
      <c r="F20" s="57">
        <f t="shared" si="2"/>
        <v>0</v>
      </c>
      <c r="G20" s="56"/>
      <c r="H20" s="58">
        <f t="shared" si="0"/>
        <v>0</v>
      </c>
      <c r="I20" s="59"/>
      <c r="J20" s="60"/>
      <c r="K20" s="50">
        <f t="shared" si="1"/>
        <v>1</v>
      </c>
      <c r="L20" s="61">
        <f t="shared" si="3"/>
        <v>0</v>
      </c>
    </row>
    <row r="21" spans="1:12" ht="12.75">
      <c r="A21" s="52"/>
      <c r="B21" s="53"/>
      <c r="C21" s="54"/>
      <c r="D21" s="55"/>
      <c r="E21" s="56"/>
      <c r="F21" s="57">
        <f t="shared" si="2"/>
        <v>0</v>
      </c>
      <c r="G21" s="56"/>
      <c r="H21" s="58">
        <f t="shared" si="0"/>
        <v>0</v>
      </c>
      <c r="I21" s="59"/>
      <c r="J21" s="60"/>
      <c r="K21" s="50">
        <f t="shared" si="1"/>
        <v>1</v>
      </c>
      <c r="L21" s="61">
        <f t="shared" si="3"/>
        <v>0</v>
      </c>
    </row>
    <row r="22" spans="1:12" ht="12.75">
      <c r="A22" s="52"/>
      <c r="B22" s="53"/>
      <c r="C22" s="54"/>
      <c r="D22" s="55"/>
      <c r="E22" s="56"/>
      <c r="F22" s="57">
        <f t="shared" si="2"/>
        <v>0</v>
      </c>
      <c r="G22" s="56"/>
      <c r="H22" s="58">
        <f t="shared" si="0"/>
        <v>0</v>
      </c>
      <c r="I22" s="59"/>
      <c r="J22" s="60"/>
      <c r="K22" s="50">
        <f t="shared" si="1"/>
        <v>1</v>
      </c>
      <c r="L22" s="61">
        <f t="shared" si="3"/>
        <v>0</v>
      </c>
    </row>
    <row r="23" spans="1:12" ht="12.75">
      <c r="A23" s="52"/>
      <c r="B23" s="53"/>
      <c r="C23" s="54"/>
      <c r="D23" s="55"/>
      <c r="E23" s="56"/>
      <c r="F23" s="57">
        <f t="shared" si="2"/>
        <v>0</v>
      </c>
      <c r="G23" s="56"/>
      <c r="H23" s="58">
        <f t="shared" si="0"/>
        <v>0</v>
      </c>
      <c r="I23" s="59"/>
      <c r="J23" s="60"/>
      <c r="K23" s="50">
        <f t="shared" si="1"/>
        <v>1</v>
      </c>
      <c r="L23" s="61">
        <f t="shared" si="3"/>
        <v>0</v>
      </c>
    </row>
    <row r="24" spans="1:12" ht="12.75">
      <c r="A24" s="41"/>
      <c r="B24" s="42"/>
      <c r="C24" s="43"/>
      <c r="D24" s="62"/>
      <c r="E24" s="45"/>
      <c r="F24" s="63">
        <f t="shared" si="2"/>
        <v>0</v>
      </c>
      <c r="G24" s="45"/>
      <c r="H24" s="47">
        <f t="shared" si="0"/>
        <v>0</v>
      </c>
      <c r="I24" s="48"/>
      <c r="J24" s="49"/>
      <c r="K24" s="50">
        <f t="shared" si="1"/>
        <v>1</v>
      </c>
      <c r="L24" s="61">
        <f t="shared" si="3"/>
        <v>0</v>
      </c>
    </row>
    <row r="25" spans="1:12" ht="12.75">
      <c r="A25" s="52"/>
      <c r="B25" s="53"/>
      <c r="C25" s="54"/>
      <c r="D25" s="55"/>
      <c r="E25" s="56"/>
      <c r="F25" s="57">
        <f t="shared" si="2"/>
        <v>0</v>
      </c>
      <c r="G25" s="56"/>
      <c r="H25" s="58">
        <f t="shared" si="0"/>
        <v>0</v>
      </c>
      <c r="I25" s="59"/>
      <c r="J25" s="60"/>
      <c r="K25" s="50">
        <f t="shared" si="1"/>
        <v>1</v>
      </c>
      <c r="L25" s="61">
        <f t="shared" si="3"/>
        <v>0</v>
      </c>
    </row>
    <row r="26" spans="1:12" ht="12.75">
      <c r="A26" s="41"/>
      <c r="B26" s="42"/>
      <c r="C26" s="43"/>
      <c r="D26" s="62"/>
      <c r="E26" s="45"/>
      <c r="F26" s="63">
        <f t="shared" si="2"/>
        <v>0</v>
      </c>
      <c r="G26" s="45"/>
      <c r="H26" s="47">
        <f t="shared" si="0"/>
        <v>0</v>
      </c>
      <c r="I26" s="48"/>
      <c r="J26" s="49"/>
      <c r="K26" s="50">
        <f t="shared" si="1"/>
        <v>1</v>
      </c>
      <c r="L26" s="61">
        <f t="shared" si="3"/>
        <v>0</v>
      </c>
    </row>
    <row r="27" spans="1:12" ht="12.75">
      <c r="A27" s="52"/>
      <c r="B27" s="53"/>
      <c r="C27" s="54"/>
      <c r="D27" s="55"/>
      <c r="E27" s="56"/>
      <c r="F27" s="57">
        <f t="shared" si="2"/>
        <v>0</v>
      </c>
      <c r="G27" s="56"/>
      <c r="H27" s="58">
        <f t="shared" si="0"/>
        <v>0</v>
      </c>
      <c r="I27" s="59"/>
      <c r="J27" s="60"/>
      <c r="K27" s="50">
        <f t="shared" si="1"/>
        <v>1</v>
      </c>
      <c r="L27" s="61">
        <f t="shared" si="3"/>
        <v>0</v>
      </c>
    </row>
    <row r="28" spans="1:12" ht="12.75">
      <c r="A28" s="41"/>
      <c r="B28" s="42"/>
      <c r="C28" s="43"/>
      <c r="D28" s="62"/>
      <c r="E28" s="45"/>
      <c r="F28" s="63">
        <f t="shared" si="2"/>
        <v>0</v>
      </c>
      <c r="G28" s="45"/>
      <c r="H28" s="47">
        <f t="shared" si="0"/>
        <v>0</v>
      </c>
      <c r="I28" s="48"/>
      <c r="J28" s="49"/>
      <c r="K28" s="50">
        <f t="shared" si="1"/>
        <v>1</v>
      </c>
      <c r="L28" s="61">
        <f t="shared" si="3"/>
        <v>0</v>
      </c>
    </row>
    <row r="29" spans="1:12" ht="12.75">
      <c r="A29" s="52"/>
      <c r="B29" s="53"/>
      <c r="C29" s="54"/>
      <c r="D29" s="55"/>
      <c r="E29" s="56"/>
      <c r="F29" s="57">
        <f t="shared" si="2"/>
        <v>0</v>
      </c>
      <c r="G29" s="56"/>
      <c r="H29" s="58">
        <f t="shared" si="0"/>
        <v>0</v>
      </c>
      <c r="I29" s="59"/>
      <c r="J29" s="60"/>
      <c r="K29" s="50">
        <f t="shared" si="1"/>
        <v>1</v>
      </c>
      <c r="L29" s="61">
        <f t="shared" si="3"/>
        <v>0</v>
      </c>
    </row>
    <row r="30" spans="1:12" ht="12.75">
      <c r="A30" s="41"/>
      <c r="B30" s="42"/>
      <c r="C30" s="43"/>
      <c r="D30" s="62"/>
      <c r="E30" s="45"/>
      <c r="F30" s="63">
        <f t="shared" si="2"/>
        <v>0</v>
      </c>
      <c r="G30" s="45"/>
      <c r="H30" s="47">
        <f t="shared" si="0"/>
        <v>0</v>
      </c>
      <c r="I30" s="48"/>
      <c r="J30" s="49"/>
      <c r="K30" s="50">
        <f t="shared" si="1"/>
        <v>1</v>
      </c>
      <c r="L30" s="61">
        <f t="shared" si="3"/>
        <v>0</v>
      </c>
    </row>
    <row r="31" spans="1:12" ht="12.75">
      <c r="A31" s="52"/>
      <c r="B31" s="53"/>
      <c r="C31" s="54"/>
      <c r="D31" s="55"/>
      <c r="E31" s="56"/>
      <c r="F31" s="57">
        <f t="shared" si="2"/>
        <v>0</v>
      </c>
      <c r="G31" s="56"/>
      <c r="H31" s="58">
        <f t="shared" si="0"/>
        <v>0</v>
      </c>
      <c r="I31" s="59"/>
      <c r="J31" s="60"/>
      <c r="K31" s="50">
        <f t="shared" si="1"/>
        <v>1</v>
      </c>
      <c r="L31" s="61">
        <f t="shared" si="3"/>
        <v>0</v>
      </c>
    </row>
    <row r="32" spans="1:12" ht="12.75">
      <c r="A32" s="41"/>
      <c r="B32" s="42"/>
      <c r="C32" s="43"/>
      <c r="D32" s="62"/>
      <c r="E32" s="45"/>
      <c r="F32" s="63">
        <f t="shared" si="2"/>
        <v>0</v>
      </c>
      <c r="G32" s="45"/>
      <c r="H32" s="47">
        <f t="shared" si="0"/>
        <v>0</v>
      </c>
      <c r="I32" s="48"/>
      <c r="J32" s="49"/>
      <c r="K32" s="50">
        <f t="shared" si="1"/>
        <v>1</v>
      </c>
      <c r="L32" s="61">
        <f t="shared" si="3"/>
        <v>0</v>
      </c>
    </row>
    <row r="33" spans="1:12" ht="12.75">
      <c r="A33" s="52"/>
      <c r="B33" s="53"/>
      <c r="C33" s="54"/>
      <c r="D33" s="55"/>
      <c r="E33" s="56"/>
      <c r="F33" s="57">
        <f t="shared" si="2"/>
        <v>0</v>
      </c>
      <c r="G33" s="56"/>
      <c r="H33" s="58">
        <f t="shared" si="0"/>
        <v>0</v>
      </c>
      <c r="I33" s="59"/>
      <c r="J33" s="60"/>
      <c r="K33" s="50">
        <f t="shared" si="1"/>
        <v>1</v>
      </c>
      <c r="L33" s="61">
        <f t="shared" si="3"/>
        <v>0</v>
      </c>
    </row>
    <row r="34" spans="1:12" ht="12.75">
      <c r="A34" s="41"/>
      <c r="B34" s="42"/>
      <c r="C34" s="43"/>
      <c r="D34" s="62"/>
      <c r="E34" s="45"/>
      <c r="F34" s="63">
        <f t="shared" si="2"/>
        <v>0</v>
      </c>
      <c r="G34" s="45"/>
      <c r="H34" s="47">
        <f t="shared" si="0"/>
        <v>0</v>
      </c>
      <c r="I34" s="48"/>
      <c r="J34" s="49"/>
      <c r="K34" s="50">
        <f t="shared" si="1"/>
        <v>1</v>
      </c>
      <c r="L34" s="61">
        <f t="shared" si="3"/>
        <v>0</v>
      </c>
    </row>
    <row r="35" spans="1:12" ht="12.75">
      <c r="A35" s="52"/>
      <c r="B35" s="53"/>
      <c r="C35" s="54"/>
      <c r="D35" s="55"/>
      <c r="E35" s="56"/>
      <c r="F35" s="57">
        <f t="shared" si="2"/>
        <v>0</v>
      </c>
      <c r="G35" s="56"/>
      <c r="H35" s="58">
        <f t="shared" si="0"/>
        <v>0</v>
      </c>
      <c r="I35" s="59"/>
      <c r="J35" s="60"/>
      <c r="K35" s="50">
        <f t="shared" si="1"/>
        <v>1</v>
      </c>
      <c r="L35" s="61">
        <f t="shared" si="3"/>
        <v>0</v>
      </c>
    </row>
    <row r="36" spans="1:12" ht="12.75">
      <c r="A36" s="41"/>
      <c r="B36" s="42"/>
      <c r="C36" s="43"/>
      <c r="D36" s="62"/>
      <c r="E36" s="45"/>
      <c r="F36" s="63">
        <f t="shared" si="2"/>
        <v>0</v>
      </c>
      <c r="G36" s="45"/>
      <c r="H36" s="47">
        <f t="shared" si="0"/>
        <v>0</v>
      </c>
      <c r="I36" s="48"/>
      <c r="J36" s="49"/>
      <c r="K36" s="50">
        <f t="shared" si="1"/>
        <v>1</v>
      </c>
      <c r="L36" s="61">
        <f t="shared" si="3"/>
        <v>0</v>
      </c>
    </row>
    <row r="37" spans="1:12" ht="12.75">
      <c r="A37" s="52"/>
      <c r="B37" s="53"/>
      <c r="C37" s="54"/>
      <c r="D37" s="55"/>
      <c r="E37" s="56"/>
      <c r="F37" s="57">
        <f t="shared" si="2"/>
        <v>0</v>
      </c>
      <c r="G37" s="56"/>
      <c r="H37" s="58">
        <f t="shared" si="0"/>
        <v>0</v>
      </c>
      <c r="I37" s="59"/>
      <c r="J37" s="60"/>
      <c r="K37" s="50">
        <f t="shared" si="1"/>
        <v>1</v>
      </c>
      <c r="L37" s="61">
        <f t="shared" si="3"/>
        <v>0</v>
      </c>
    </row>
    <row r="38" spans="1:12" ht="12.75">
      <c r="A38" s="41"/>
      <c r="B38" s="62"/>
      <c r="C38" s="45"/>
      <c r="D38" s="62"/>
      <c r="E38" s="45"/>
      <c r="F38" s="63">
        <f t="shared" si="2"/>
        <v>0</v>
      </c>
      <c r="G38" s="45"/>
      <c r="H38" s="47">
        <f t="shared" si="0"/>
        <v>0</v>
      </c>
      <c r="I38" s="48"/>
      <c r="J38" s="49"/>
      <c r="K38" s="50">
        <f t="shared" si="1"/>
        <v>1</v>
      </c>
      <c r="L38" s="61">
        <f t="shared" si="3"/>
        <v>0</v>
      </c>
    </row>
    <row r="39" spans="1:12" ht="12.75">
      <c r="A39" s="52"/>
      <c r="B39" s="55"/>
      <c r="C39" s="56"/>
      <c r="D39" s="55"/>
      <c r="E39" s="56"/>
      <c r="F39" s="57">
        <f t="shared" si="2"/>
        <v>0</v>
      </c>
      <c r="G39" s="56"/>
      <c r="H39" s="58">
        <f t="shared" si="0"/>
        <v>0</v>
      </c>
      <c r="I39" s="59"/>
      <c r="J39" s="60"/>
      <c r="K39" s="50">
        <f t="shared" si="1"/>
        <v>1</v>
      </c>
      <c r="L39" s="61">
        <f t="shared" si="3"/>
        <v>0</v>
      </c>
    </row>
    <row r="40" spans="1:12" ht="13.5" thickBot="1">
      <c r="A40" s="64"/>
      <c r="B40" s="65"/>
      <c r="C40" s="66"/>
      <c r="D40" s="65"/>
      <c r="E40" s="66"/>
      <c r="F40" s="67">
        <f t="shared" si="2"/>
        <v>0</v>
      </c>
      <c r="G40" s="66"/>
      <c r="H40" s="68">
        <f t="shared" si="0"/>
        <v>0</v>
      </c>
      <c r="I40" s="69"/>
      <c r="J40" s="70"/>
      <c r="K40" s="71">
        <f t="shared" si="1"/>
        <v>1</v>
      </c>
      <c r="L40" s="72">
        <f>ROUNDUP(K40*5000*H40/365*20,0)/20</f>
        <v>0</v>
      </c>
    </row>
    <row r="41" ht="13.5" thickBot="1"/>
    <row r="42" spans="1:12" ht="13.5" thickBot="1">
      <c r="A42" s="75" t="s">
        <v>26</v>
      </c>
      <c r="B42" s="1"/>
      <c r="C42" s="1"/>
      <c r="D42" s="1"/>
      <c r="E42" s="1"/>
      <c r="G42" s="1"/>
      <c r="H42" s="1"/>
      <c r="I42" s="1"/>
      <c r="J42" s="1" t="s">
        <v>2</v>
      </c>
      <c r="K42" s="1"/>
      <c r="L42" s="76">
        <f>SUM(L11:L40)</f>
        <v>0</v>
      </c>
    </row>
    <row r="43" ht="12.75">
      <c r="A43" s="75"/>
    </row>
    <row r="44" ht="13.5" thickBot="1"/>
    <row r="45" spans="1:12" ht="12.75">
      <c r="A45" s="13" t="s">
        <v>3</v>
      </c>
      <c r="B45" s="14" t="s">
        <v>4</v>
      </c>
      <c r="C45" s="15" t="s">
        <v>5</v>
      </c>
      <c r="D45" s="16" t="s">
        <v>6</v>
      </c>
      <c r="E45" s="17" t="s">
        <v>7</v>
      </c>
      <c r="F45" s="14" t="s">
        <v>8</v>
      </c>
      <c r="G45" s="15" t="s">
        <v>38</v>
      </c>
      <c r="H45" s="14" t="s">
        <v>9</v>
      </c>
      <c r="I45" s="18" t="s">
        <v>10</v>
      </c>
      <c r="J45" s="14"/>
      <c r="K45" s="14" t="s">
        <v>1</v>
      </c>
      <c r="L45" s="19"/>
    </row>
    <row r="46" spans="1:12" ht="12.75">
      <c r="A46" s="21" t="s">
        <v>11</v>
      </c>
      <c r="B46" s="22" t="s">
        <v>12</v>
      </c>
      <c r="C46" s="23"/>
      <c r="D46" s="24" t="s">
        <v>13</v>
      </c>
      <c r="E46" s="24" t="s">
        <v>14</v>
      </c>
      <c r="F46" s="22" t="s">
        <v>15</v>
      </c>
      <c r="G46" s="23" t="s">
        <v>39</v>
      </c>
      <c r="H46" s="25" t="s">
        <v>16</v>
      </c>
      <c r="I46" s="26" t="s">
        <v>17</v>
      </c>
      <c r="J46" s="27" t="s">
        <v>18</v>
      </c>
      <c r="K46" s="28" t="s">
        <v>19</v>
      </c>
      <c r="L46" s="29" t="s">
        <v>20</v>
      </c>
    </row>
    <row r="47" spans="1:12" ht="13.5" thickBot="1">
      <c r="A47" s="30" t="s">
        <v>21</v>
      </c>
      <c r="B47" s="31"/>
      <c r="C47" s="32"/>
      <c r="D47" s="31" t="s">
        <v>22</v>
      </c>
      <c r="E47" s="33" t="s">
        <v>23</v>
      </c>
      <c r="F47" s="31" t="s">
        <v>24</v>
      </c>
      <c r="G47" s="34" t="s">
        <v>40</v>
      </c>
      <c r="H47" s="35"/>
      <c r="I47" s="36" t="s">
        <v>25</v>
      </c>
      <c r="J47" s="37"/>
      <c r="K47" s="38"/>
      <c r="L47" s="39"/>
    </row>
    <row r="48" spans="1:12" ht="12.75">
      <c r="A48" s="84"/>
      <c r="B48" s="85"/>
      <c r="C48" s="86"/>
      <c r="D48" s="87"/>
      <c r="E48" s="88"/>
      <c r="F48" s="89">
        <f>E48-D48</f>
        <v>0</v>
      </c>
      <c r="G48" s="88"/>
      <c r="H48" s="90">
        <f>IF(F48&gt;0,ROUNDUP(G48/F48,6),0)</f>
        <v>0</v>
      </c>
      <c r="I48" s="91"/>
      <c r="J48" s="92"/>
      <c r="K48" s="93">
        <f>IF(SUM(J48-I48+1)&gt;365,365,SUM(J48-I48+1))</f>
        <v>1</v>
      </c>
      <c r="L48" s="51">
        <f>ROUNDUP(K48*5000*H48/365*20,0)/20</f>
        <v>0</v>
      </c>
    </row>
    <row r="49" spans="1:12" ht="12.75">
      <c r="A49" s="52"/>
      <c r="B49" s="53"/>
      <c r="C49" s="54"/>
      <c r="D49" s="55"/>
      <c r="E49" s="56"/>
      <c r="F49" s="57">
        <f>E49-D49</f>
        <v>0</v>
      </c>
      <c r="G49" s="56"/>
      <c r="H49" s="58">
        <f>IF(F49&gt;0,ROUNDUP(G49/F49,6),0)</f>
        <v>0</v>
      </c>
      <c r="I49" s="59"/>
      <c r="J49" s="60"/>
      <c r="K49" s="94">
        <f>IF(SUM(J49-I49+1)&gt;365,365,SUM(J49-I49+1))</f>
        <v>1</v>
      </c>
      <c r="L49" s="61">
        <f aca="true" t="shared" si="4" ref="L49:L79">ROUNDUP(K49*5000*H49/365*20,0)/20</f>
        <v>0</v>
      </c>
    </row>
    <row r="50" spans="1:12" ht="12.75">
      <c r="A50" s="41"/>
      <c r="B50" s="42"/>
      <c r="C50" s="43"/>
      <c r="D50" s="62"/>
      <c r="E50" s="45"/>
      <c r="F50" s="63">
        <f>E50-D50</f>
        <v>0</v>
      </c>
      <c r="G50" s="45"/>
      <c r="H50" s="47">
        <f>IF(F50&gt;0,ROUNDUP(G50/F50,6),0)</f>
        <v>0</v>
      </c>
      <c r="I50" s="48"/>
      <c r="J50" s="49"/>
      <c r="K50" s="94">
        <f>IF(SUM(J50-I50+1)&gt;365,365,SUM(J50-I50+1))</f>
        <v>1</v>
      </c>
      <c r="L50" s="61">
        <f t="shared" si="4"/>
        <v>0</v>
      </c>
    </row>
    <row r="51" spans="1:12" ht="12.75">
      <c r="A51" s="52"/>
      <c r="B51" s="53"/>
      <c r="C51" s="54"/>
      <c r="D51" s="55"/>
      <c r="E51" s="56"/>
      <c r="F51" s="57">
        <f aca="true" t="shared" si="5" ref="F51:F80">E51-D51</f>
        <v>0</v>
      </c>
      <c r="G51" s="56"/>
      <c r="H51" s="58">
        <f aca="true" t="shared" si="6" ref="H51:H80">IF(F51&gt;0,ROUNDUP(G51/F51,6),0)</f>
        <v>0</v>
      </c>
      <c r="I51" s="59"/>
      <c r="J51" s="60"/>
      <c r="K51" s="94">
        <f aca="true" t="shared" si="7" ref="K51:K80">IF(SUM(J51-I51+1)&gt;365,365,SUM(J51-I51+1))</f>
        <v>1</v>
      </c>
      <c r="L51" s="61">
        <f t="shared" si="4"/>
        <v>0</v>
      </c>
    </row>
    <row r="52" spans="1:12" ht="12.75">
      <c r="A52" s="52"/>
      <c r="B52" s="53"/>
      <c r="C52" s="54"/>
      <c r="D52" s="55"/>
      <c r="E52" s="56"/>
      <c r="F52" s="57">
        <f t="shared" si="5"/>
        <v>0</v>
      </c>
      <c r="G52" s="56"/>
      <c r="H52" s="58">
        <f t="shared" si="6"/>
        <v>0</v>
      </c>
      <c r="I52" s="59"/>
      <c r="J52" s="60"/>
      <c r="K52" s="94">
        <f t="shared" si="7"/>
        <v>1</v>
      </c>
      <c r="L52" s="61">
        <f t="shared" si="4"/>
        <v>0</v>
      </c>
    </row>
    <row r="53" spans="1:12" ht="12.75">
      <c r="A53" s="52"/>
      <c r="B53" s="53"/>
      <c r="C53" s="54"/>
      <c r="D53" s="55"/>
      <c r="E53" s="56"/>
      <c r="F53" s="57">
        <f t="shared" si="5"/>
        <v>0</v>
      </c>
      <c r="G53" s="56"/>
      <c r="H53" s="58">
        <f t="shared" si="6"/>
        <v>0</v>
      </c>
      <c r="I53" s="59"/>
      <c r="J53" s="60"/>
      <c r="K53" s="94">
        <f t="shared" si="7"/>
        <v>1</v>
      </c>
      <c r="L53" s="61">
        <f t="shared" si="4"/>
        <v>0</v>
      </c>
    </row>
    <row r="54" spans="1:12" ht="12.75">
      <c r="A54" s="52"/>
      <c r="B54" s="53"/>
      <c r="C54" s="54"/>
      <c r="D54" s="55"/>
      <c r="E54" s="56"/>
      <c r="F54" s="57">
        <f t="shared" si="5"/>
        <v>0</v>
      </c>
      <c r="G54" s="56"/>
      <c r="H54" s="58">
        <f t="shared" si="6"/>
        <v>0</v>
      </c>
      <c r="I54" s="59"/>
      <c r="J54" s="60"/>
      <c r="K54" s="94">
        <f t="shared" si="7"/>
        <v>1</v>
      </c>
      <c r="L54" s="61">
        <f t="shared" si="4"/>
        <v>0</v>
      </c>
    </row>
    <row r="55" spans="1:12" ht="12.75">
      <c r="A55" s="52"/>
      <c r="B55" s="53"/>
      <c r="C55" s="54"/>
      <c r="D55" s="55"/>
      <c r="E55" s="56"/>
      <c r="F55" s="57">
        <f t="shared" si="5"/>
        <v>0</v>
      </c>
      <c r="G55" s="56"/>
      <c r="H55" s="58">
        <f t="shared" si="6"/>
        <v>0</v>
      </c>
      <c r="I55" s="59"/>
      <c r="J55" s="60"/>
      <c r="K55" s="94">
        <f t="shared" si="7"/>
        <v>1</v>
      </c>
      <c r="L55" s="61">
        <f t="shared" si="4"/>
        <v>0</v>
      </c>
    </row>
    <row r="56" spans="1:12" ht="12.75">
      <c r="A56" s="52"/>
      <c r="B56" s="53"/>
      <c r="C56" s="54"/>
      <c r="D56" s="55"/>
      <c r="E56" s="56"/>
      <c r="F56" s="57">
        <f t="shared" si="5"/>
        <v>0</v>
      </c>
      <c r="G56" s="56"/>
      <c r="H56" s="58">
        <f t="shared" si="6"/>
        <v>0</v>
      </c>
      <c r="I56" s="59"/>
      <c r="J56" s="60"/>
      <c r="K56" s="94">
        <f t="shared" si="7"/>
        <v>1</v>
      </c>
      <c r="L56" s="61">
        <f t="shared" si="4"/>
        <v>0</v>
      </c>
    </row>
    <row r="57" spans="1:12" ht="12.75">
      <c r="A57" s="52"/>
      <c r="B57" s="53"/>
      <c r="C57" s="54"/>
      <c r="D57" s="55"/>
      <c r="E57" s="56"/>
      <c r="F57" s="57">
        <f t="shared" si="5"/>
        <v>0</v>
      </c>
      <c r="G57" s="56"/>
      <c r="H57" s="58">
        <f t="shared" si="6"/>
        <v>0</v>
      </c>
      <c r="I57" s="59"/>
      <c r="J57" s="60"/>
      <c r="K57" s="94">
        <f t="shared" si="7"/>
        <v>1</v>
      </c>
      <c r="L57" s="61">
        <f t="shared" si="4"/>
        <v>0</v>
      </c>
    </row>
    <row r="58" spans="1:12" ht="12.75">
      <c r="A58" s="52"/>
      <c r="B58" s="53"/>
      <c r="C58" s="54"/>
      <c r="D58" s="55"/>
      <c r="E58" s="56"/>
      <c r="F58" s="57">
        <f t="shared" si="5"/>
        <v>0</v>
      </c>
      <c r="G58" s="56"/>
      <c r="H58" s="58">
        <f t="shared" si="6"/>
        <v>0</v>
      </c>
      <c r="I58" s="59"/>
      <c r="J58" s="60"/>
      <c r="K58" s="94">
        <f t="shared" si="7"/>
        <v>1</v>
      </c>
      <c r="L58" s="61">
        <f t="shared" si="4"/>
        <v>0</v>
      </c>
    </row>
    <row r="59" spans="1:12" ht="12.75">
      <c r="A59" s="52"/>
      <c r="B59" s="53"/>
      <c r="C59" s="54"/>
      <c r="D59" s="55"/>
      <c r="E59" s="56"/>
      <c r="F59" s="57">
        <f t="shared" si="5"/>
        <v>0</v>
      </c>
      <c r="G59" s="56"/>
      <c r="H59" s="58">
        <f t="shared" si="6"/>
        <v>0</v>
      </c>
      <c r="I59" s="59"/>
      <c r="J59" s="60"/>
      <c r="K59" s="94">
        <f t="shared" si="7"/>
        <v>1</v>
      </c>
      <c r="L59" s="61">
        <f t="shared" si="4"/>
        <v>0</v>
      </c>
    </row>
    <row r="60" spans="1:12" ht="12.75">
      <c r="A60" s="52"/>
      <c r="B60" s="53"/>
      <c r="C60" s="54"/>
      <c r="D60" s="55"/>
      <c r="E60" s="56"/>
      <c r="F60" s="57">
        <f t="shared" si="5"/>
        <v>0</v>
      </c>
      <c r="G60" s="56"/>
      <c r="H60" s="58">
        <f t="shared" si="6"/>
        <v>0</v>
      </c>
      <c r="I60" s="59"/>
      <c r="J60" s="60"/>
      <c r="K60" s="94">
        <f t="shared" si="7"/>
        <v>1</v>
      </c>
      <c r="L60" s="61">
        <f t="shared" si="4"/>
        <v>0</v>
      </c>
    </row>
    <row r="61" spans="1:12" ht="12.75">
      <c r="A61" s="52"/>
      <c r="B61" s="53"/>
      <c r="C61" s="54"/>
      <c r="D61" s="55"/>
      <c r="E61" s="56"/>
      <c r="F61" s="57">
        <f t="shared" si="5"/>
        <v>0</v>
      </c>
      <c r="G61" s="56"/>
      <c r="H61" s="58">
        <f t="shared" si="6"/>
        <v>0</v>
      </c>
      <c r="I61" s="59"/>
      <c r="J61" s="60"/>
      <c r="K61" s="94">
        <f t="shared" si="7"/>
        <v>1</v>
      </c>
      <c r="L61" s="61">
        <f t="shared" si="4"/>
        <v>0</v>
      </c>
    </row>
    <row r="62" spans="1:12" ht="12.75">
      <c r="A62" s="41"/>
      <c r="B62" s="42"/>
      <c r="C62" s="43"/>
      <c r="D62" s="62"/>
      <c r="E62" s="45"/>
      <c r="F62" s="63">
        <f t="shared" si="5"/>
        <v>0</v>
      </c>
      <c r="G62" s="45"/>
      <c r="H62" s="47">
        <f t="shared" si="6"/>
        <v>0</v>
      </c>
      <c r="I62" s="48"/>
      <c r="J62" s="49"/>
      <c r="K62" s="94">
        <f t="shared" si="7"/>
        <v>1</v>
      </c>
      <c r="L62" s="61">
        <f t="shared" si="4"/>
        <v>0</v>
      </c>
    </row>
    <row r="63" spans="1:12" ht="12.75">
      <c r="A63" s="52"/>
      <c r="B63" s="53"/>
      <c r="C63" s="54"/>
      <c r="D63" s="55"/>
      <c r="E63" s="56"/>
      <c r="F63" s="57">
        <f t="shared" si="5"/>
        <v>0</v>
      </c>
      <c r="G63" s="56"/>
      <c r="H63" s="58">
        <f t="shared" si="6"/>
        <v>0</v>
      </c>
      <c r="I63" s="59"/>
      <c r="J63" s="60"/>
      <c r="K63" s="94">
        <f t="shared" si="7"/>
        <v>1</v>
      </c>
      <c r="L63" s="61">
        <f t="shared" si="4"/>
        <v>0</v>
      </c>
    </row>
    <row r="64" spans="1:12" ht="12.75">
      <c r="A64" s="52"/>
      <c r="B64" s="53"/>
      <c r="C64" s="54"/>
      <c r="D64" s="55"/>
      <c r="E64" s="56"/>
      <c r="F64" s="57">
        <f t="shared" si="5"/>
        <v>0</v>
      </c>
      <c r="G64" s="56"/>
      <c r="H64" s="58">
        <f t="shared" si="6"/>
        <v>0</v>
      </c>
      <c r="I64" s="59"/>
      <c r="J64" s="60"/>
      <c r="K64" s="94">
        <f t="shared" si="7"/>
        <v>1</v>
      </c>
      <c r="L64" s="61">
        <f t="shared" si="4"/>
        <v>0</v>
      </c>
    </row>
    <row r="65" spans="1:12" ht="12.75">
      <c r="A65" s="52"/>
      <c r="B65" s="53"/>
      <c r="C65" s="54"/>
      <c r="D65" s="55"/>
      <c r="E65" s="56"/>
      <c r="F65" s="57">
        <f t="shared" si="5"/>
        <v>0</v>
      </c>
      <c r="G65" s="56"/>
      <c r="H65" s="58">
        <f t="shared" si="6"/>
        <v>0</v>
      </c>
      <c r="I65" s="59"/>
      <c r="J65" s="60"/>
      <c r="K65" s="94">
        <f t="shared" si="7"/>
        <v>1</v>
      </c>
      <c r="L65" s="61">
        <f t="shared" si="4"/>
        <v>0</v>
      </c>
    </row>
    <row r="66" spans="1:12" ht="12.75">
      <c r="A66" s="52"/>
      <c r="B66" s="53"/>
      <c r="C66" s="54"/>
      <c r="D66" s="55"/>
      <c r="E66" s="56"/>
      <c r="F66" s="57">
        <f t="shared" si="5"/>
        <v>0</v>
      </c>
      <c r="G66" s="56"/>
      <c r="H66" s="58">
        <f t="shared" si="6"/>
        <v>0</v>
      </c>
      <c r="I66" s="59"/>
      <c r="J66" s="60"/>
      <c r="K66" s="94">
        <f t="shared" si="7"/>
        <v>1</v>
      </c>
      <c r="L66" s="61">
        <f t="shared" si="4"/>
        <v>0</v>
      </c>
    </row>
    <row r="67" spans="1:12" ht="12.75">
      <c r="A67" s="52"/>
      <c r="B67" s="53"/>
      <c r="C67" s="54"/>
      <c r="D67" s="55"/>
      <c r="E67" s="56"/>
      <c r="F67" s="57">
        <f t="shared" si="5"/>
        <v>0</v>
      </c>
      <c r="G67" s="56"/>
      <c r="H67" s="58">
        <f t="shared" si="6"/>
        <v>0</v>
      </c>
      <c r="I67" s="59"/>
      <c r="J67" s="60"/>
      <c r="K67" s="94">
        <f t="shared" si="7"/>
        <v>1</v>
      </c>
      <c r="L67" s="61">
        <f t="shared" si="4"/>
        <v>0</v>
      </c>
    </row>
    <row r="68" spans="1:12" ht="12.75">
      <c r="A68" s="52"/>
      <c r="B68" s="53"/>
      <c r="C68" s="54"/>
      <c r="D68" s="55"/>
      <c r="E68" s="56"/>
      <c r="F68" s="57">
        <f t="shared" si="5"/>
        <v>0</v>
      </c>
      <c r="G68" s="56"/>
      <c r="H68" s="58">
        <f t="shared" si="6"/>
        <v>0</v>
      </c>
      <c r="I68" s="59"/>
      <c r="J68" s="60"/>
      <c r="K68" s="94">
        <f t="shared" si="7"/>
        <v>1</v>
      </c>
      <c r="L68" s="61">
        <f t="shared" si="4"/>
        <v>0</v>
      </c>
    </row>
    <row r="69" spans="1:12" ht="12.75">
      <c r="A69" s="52"/>
      <c r="B69" s="53"/>
      <c r="C69" s="54"/>
      <c r="D69" s="55"/>
      <c r="E69" s="56"/>
      <c r="F69" s="57">
        <f t="shared" si="5"/>
        <v>0</v>
      </c>
      <c r="G69" s="56"/>
      <c r="H69" s="58">
        <f t="shared" si="6"/>
        <v>0</v>
      </c>
      <c r="I69" s="59"/>
      <c r="J69" s="60"/>
      <c r="K69" s="94">
        <f t="shared" si="7"/>
        <v>1</v>
      </c>
      <c r="L69" s="61">
        <f t="shared" si="4"/>
        <v>0</v>
      </c>
    </row>
    <row r="70" spans="1:12" ht="12.75">
      <c r="A70" s="41"/>
      <c r="B70" s="42"/>
      <c r="C70" s="43"/>
      <c r="D70" s="62"/>
      <c r="E70" s="45"/>
      <c r="F70" s="63">
        <f t="shared" si="5"/>
        <v>0</v>
      </c>
      <c r="G70" s="45"/>
      <c r="H70" s="47">
        <f t="shared" si="6"/>
        <v>0</v>
      </c>
      <c r="I70" s="48"/>
      <c r="J70" s="49"/>
      <c r="K70" s="94">
        <f t="shared" si="7"/>
        <v>1</v>
      </c>
      <c r="L70" s="61">
        <f t="shared" si="4"/>
        <v>0</v>
      </c>
    </row>
    <row r="71" spans="1:12" ht="12.75">
      <c r="A71" s="52"/>
      <c r="B71" s="53"/>
      <c r="C71" s="54"/>
      <c r="D71" s="55"/>
      <c r="E71" s="56"/>
      <c r="F71" s="57">
        <f t="shared" si="5"/>
        <v>0</v>
      </c>
      <c r="G71" s="56"/>
      <c r="H71" s="58">
        <f t="shared" si="6"/>
        <v>0</v>
      </c>
      <c r="I71" s="59"/>
      <c r="J71" s="60"/>
      <c r="K71" s="94">
        <f t="shared" si="7"/>
        <v>1</v>
      </c>
      <c r="L71" s="61">
        <f t="shared" si="4"/>
        <v>0</v>
      </c>
    </row>
    <row r="72" spans="1:12" ht="12.75">
      <c r="A72" s="95"/>
      <c r="B72" s="53"/>
      <c r="C72" s="82"/>
      <c r="D72" s="55"/>
      <c r="E72" s="55"/>
      <c r="F72" s="57">
        <f t="shared" si="5"/>
        <v>0</v>
      </c>
      <c r="G72" s="55"/>
      <c r="H72" s="58">
        <f t="shared" si="6"/>
        <v>0</v>
      </c>
      <c r="I72" s="83"/>
      <c r="J72" s="83"/>
      <c r="K72" s="94">
        <f t="shared" si="7"/>
        <v>1</v>
      </c>
      <c r="L72" s="61">
        <f t="shared" si="4"/>
        <v>0</v>
      </c>
    </row>
    <row r="73" spans="1:12" ht="12.75">
      <c r="A73" s="95"/>
      <c r="B73" s="53"/>
      <c r="C73" s="82"/>
      <c r="D73" s="55"/>
      <c r="E73" s="55"/>
      <c r="F73" s="57">
        <f t="shared" si="5"/>
        <v>0</v>
      </c>
      <c r="G73" s="55"/>
      <c r="H73" s="58">
        <f t="shared" si="6"/>
        <v>0</v>
      </c>
      <c r="I73" s="83"/>
      <c r="J73" s="83"/>
      <c r="K73" s="94">
        <f t="shared" si="7"/>
        <v>1</v>
      </c>
      <c r="L73" s="61">
        <f t="shared" si="4"/>
        <v>0</v>
      </c>
    </row>
    <row r="74" spans="1:12" ht="12.75">
      <c r="A74" s="41"/>
      <c r="B74" s="42"/>
      <c r="C74" s="43"/>
      <c r="D74" s="62"/>
      <c r="E74" s="45"/>
      <c r="F74" s="63">
        <f t="shared" si="5"/>
        <v>0</v>
      </c>
      <c r="G74" s="45"/>
      <c r="H74" s="47">
        <f t="shared" si="6"/>
        <v>0</v>
      </c>
      <c r="I74" s="48"/>
      <c r="J74" s="49"/>
      <c r="K74" s="94">
        <f t="shared" si="7"/>
        <v>1</v>
      </c>
      <c r="L74" s="61">
        <f t="shared" si="4"/>
        <v>0</v>
      </c>
    </row>
    <row r="75" spans="1:12" ht="12.75">
      <c r="A75" s="52"/>
      <c r="B75" s="53"/>
      <c r="C75" s="54"/>
      <c r="D75" s="55"/>
      <c r="E75" s="56"/>
      <c r="F75" s="57">
        <f t="shared" si="5"/>
        <v>0</v>
      </c>
      <c r="G75" s="56"/>
      <c r="H75" s="58">
        <f t="shared" si="6"/>
        <v>0</v>
      </c>
      <c r="I75" s="59"/>
      <c r="J75" s="60"/>
      <c r="K75" s="94">
        <f t="shared" si="7"/>
        <v>1</v>
      </c>
      <c r="L75" s="61">
        <f t="shared" si="4"/>
        <v>0</v>
      </c>
    </row>
    <row r="76" spans="1:12" ht="12.75">
      <c r="A76" s="41"/>
      <c r="B76" s="42"/>
      <c r="C76" s="43"/>
      <c r="D76" s="62"/>
      <c r="E76" s="45"/>
      <c r="F76" s="63">
        <f t="shared" si="5"/>
        <v>0</v>
      </c>
      <c r="G76" s="45"/>
      <c r="H76" s="47">
        <f t="shared" si="6"/>
        <v>0</v>
      </c>
      <c r="I76" s="48"/>
      <c r="J76" s="49"/>
      <c r="K76" s="94">
        <f t="shared" si="7"/>
        <v>1</v>
      </c>
      <c r="L76" s="61">
        <f t="shared" si="4"/>
        <v>0</v>
      </c>
    </row>
    <row r="77" spans="1:12" ht="12.75">
      <c r="A77" s="52"/>
      <c r="B77" s="53"/>
      <c r="C77" s="54"/>
      <c r="D77" s="55"/>
      <c r="E77" s="56"/>
      <c r="F77" s="57">
        <f t="shared" si="5"/>
        <v>0</v>
      </c>
      <c r="G77" s="56"/>
      <c r="H77" s="58">
        <f t="shared" si="6"/>
        <v>0</v>
      </c>
      <c r="I77" s="59"/>
      <c r="J77" s="60"/>
      <c r="K77" s="94">
        <f t="shared" si="7"/>
        <v>1</v>
      </c>
      <c r="L77" s="61">
        <f t="shared" si="4"/>
        <v>0</v>
      </c>
    </row>
    <row r="78" spans="1:12" ht="12.75">
      <c r="A78" s="41"/>
      <c r="B78" s="62"/>
      <c r="C78" s="45"/>
      <c r="D78" s="62"/>
      <c r="E78" s="45"/>
      <c r="F78" s="63">
        <f t="shared" si="5"/>
        <v>0</v>
      </c>
      <c r="G78" s="45"/>
      <c r="H78" s="47">
        <f t="shared" si="6"/>
        <v>0</v>
      </c>
      <c r="I78" s="48"/>
      <c r="J78" s="49"/>
      <c r="K78" s="94">
        <f t="shared" si="7"/>
        <v>1</v>
      </c>
      <c r="L78" s="61">
        <f t="shared" si="4"/>
        <v>0</v>
      </c>
    </row>
    <row r="79" spans="1:12" ht="12.75">
      <c r="A79" s="52"/>
      <c r="B79" s="55"/>
      <c r="C79" s="56"/>
      <c r="D79" s="55"/>
      <c r="E79" s="56"/>
      <c r="F79" s="57">
        <f t="shared" si="5"/>
        <v>0</v>
      </c>
      <c r="G79" s="56"/>
      <c r="H79" s="58">
        <f t="shared" si="6"/>
        <v>0</v>
      </c>
      <c r="I79" s="59"/>
      <c r="J79" s="60"/>
      <c r="K79" s="94">
        <f t="shared" si="7"/>
        <v>1</v>
      </c>
      <c r="L79" s="61">
        <f t="shared" si="4"/>
        <v>0</v>
      </c>
    </row>
    <row r="80" spans="1:12" ht="13.5" thickBot="1">
      <c r="A80" s="64"/>
      <c r="B80" s="65"/>
      <c r="C80" s="66"/>
      <c r="D80" s="65"/>
      <c r="E80" s="66"/>
      <c r="F80" s="67">
        <f t="shared" si="5"/>
        <v>0</v>
      </c>
      <c r="G80" s="66"/>
      <c r="H80" s="68">
        <f t="shared" si="6"/>
        <v>0</v>
      </c>
      <c r="I80" s="69"/>
      <c r="J80" s="70"/>
      <c r="K80" s="96">
        <f t="shared" si="7"/>
        <v>1</v>
      </c>
      <c r="L80" s="72">
        <f>ROUNDUP(K80*5000*H80/365*20,0)/20</f>
        <v>0</v>
      </c>
    </row>
    <row r="82" ht="12.75">
      <c r="L82" s="98">
        <f>SUM(L48:L80)</f>
        <v>0</v>
      </c>
    </row>
    <row r="83" ht="13.5" thickBot="1">
      <c r="A83" s="75" t="s">
        <v>26</v>
      </c>
    </row>
    <row r="84" spans="1:12" ht="13.5" thickBot="1">
      <c r="A84" s="74"/>
      <c r="B84" s="1"/>
      <c r="C84" s="1"/>
      <c r="D84" s="1"/>
      <c r="E84" s="1"/>
      <c r="G84" s="1"/>
      <c r="H84" s="1"/>
      <c r="I84" s="1"/>
      <c r="J84" s="1" t="s">
        <v>2</v>
      </c>
      <c r="K84" s="1"/>
      <c r="L84" s="76">
        <f>L42+L82</f>
        <v>0</v>
      </c>
    </row>
    <row r="85" ht="12.75">
      <c r="A85" s="74"/>
    </row>
    <row r="87" ht="13.5" thickBot="1">
      <c r="A87" s="74"/>
    </row>
    <row r="88" spans="1:12" ht="12.75">
      <c r="A88" s="13" t="s">
        <v>3</v>
      </c>
      <c r="B88" s="14" t="s">
        <v>4</v>
      </c>
      <c r="C88" s="15" t="s">
        <v>5</v>
      </c>
      <c r="D88" s="16" t="s">
        <v>6</v>
      </c>
      <c r="E88" s="17" t="s">
        <v>7</v>
      </c>
      <c r="F88" s="14" t="s">
        <v>8</v>
      </c>
      <c r="G88" s="15" t="s">
        <v>38</v>
      </c>
      <c r="H88" s="14" t="s">
        <v>9</v>
      </c>
      <c r="I88" s="18" t="s">
        <v>10</v>
      </c>
      <c r="J88" s="14"/>
      <c r="K88" s="14" t="s">
        <v>1</v>
      </c>
      <c r="L88" s="19"/>
    </row>
    <row r="89" spans="1:12" ht="12.75">
      <c r="A89" s="21" t="s">
        <v>11</v>
      </c>
      <c r="B89" s="22" t="s">
        <v>12</v>
      </c>
      <c r="C89" s="23"/>
      <c r="D89" s="24" t="s">
        <v>13</v>
      </c>
      <c r="E89" s="24" t="s">
        <v>14</v>
      </c>
      <c r="F89" s="22" t="s">
        <v>15</v>
      </c>
      <c r="G89" s="23" t="s">
        <v>39</v>
      </c>
      <c r="H89" s="25" t="s">
        <v>16</v>
      </c>
      <c r="I89" s="26" t="s">
        <v>17</v>
      </c>
      <c r="J89" s="27" t="s">
        <v>18</v>
      </c>
      <c r="K89" s="28" t="s">
        <v>19</v>
      </c>
      <c r="L89" s="29" t="s">
        <v>20</v>
      </c>
    </row>
    <row r="90" spans="1:12" ht="13.5" thickBot="1">
      <c r="A90" s="30" t="s">
        <v>21</v>
      </c>
      <c r="B90" s="31"/>
      <c r="C90" s="32"/>
      <c r="D90" s="31" t="s">
        <v>22</v>
      </c>
      <c r="E90" s="33" t="s">
        <v>23</v>
      </c>
      <c r="F90" s="31" t="s">
        <v>24</v>
      </c>
      <c r="G90" s="34" t="s">
        <v>40</v>
      </c>
      <c r="H90" s="35"/>
      <c r="I90" s="36" t="s">
        <v>25</v>
      </c>
      <c r="J90" s="37"/>
      <c r="K90" s="38"/>
      <c r="L90" s="39"/>
    </row>
    <row r="91" spans="1:12" ht="12.75">
      <c r="A91" s="84"/>
      <c r="B91" s="85"/>
      <c r="C91" s="86"/>
      <c r="D91" s="87"/>
      <c r="E91" s="88"/>
      <c r="F91" s="89">
        <f>E91-D91</f>
        <v>0</v>
      </c>
      <c r="G91" s="88"/>
      <c r="H91" s="90">
        <f aca="true" t="shared" si="8" ref="H91:H106">IF(F91&gt;0,ROUNDUP(G91/F91,6),0)</f>
        <v>0</v>
      </c>
      <c r="I91" s="91"/>
      <c r="J91" s="92"/>
      <c r="K91" s="93">
        <f aca="true" t="shared" si="9" ref="K91:K106">IF(SUM(J91-I91+1)&gt;365,365,SUM(J91-I91+1))</f>
        <v>1</v>
      </c>
      <c r="L91" s="51">
        <f>ROUNDUP(K91*5000*H91/365*20,0)/20</f>
        <v>0</v>
      </c>
    </row>
    <row r="92" spans="1:12" ht="12.75">
      <c r="A92" s="52"/>
      <c r="B92" s="53"/>
      <c r="C92" s="54"/>
      <c r="D92" s="55"/>
      <c r="E92" s="56"/>
      <c r="F92" s="57">
        <f aca="true" t="shared" si="10" ref="F92:F106">E92-D92</f>
        <v>0</v>
      </c>
      <c r="G92" s="56"/>
      <c r="H92" s="58">
        <f t="shared" si="8"/>
        <v>0</v>
      </c>
      <c r="I92" s="59"/>
      <c r="J92" s="60"/>
      <c r="K92" s="94">
        <f t="shared" si="9"/>
        <v>1</v>
      </c>
      <c r="L92" s="61">
        <f aca="true" t="shared" si="11" ref="L92:L122">ROUNDUP(K92*5000*H92/365*20,0)/20</f>
        <v>0</v>
      </c>
    </row>
    <row r="93" spans="1:12" ht="12.75">
      <c r="A93" s="41"/>
      <c r="B93" s="42"/>
      <c r="C93" s="43"/>
      <c r="D93" s="62"/>
      <c r="E93" s="45"/>
      <c r="F93" s="63">
        <f t="shared" si="10"/>
        <v>0</v>
      </c>
      <c r="G93" s="45"/>
      <c r="H93" s="47">
        <f t="shared" si="8"/>
        <v>0</v>
      </c>
      <c r="I93" s="48"/>
      <c r="J93" s="49"/>
      <c r="K93" s="94">
        <f t="shared" si="9"/>
        <v>1</v>
      </c>
      <c r="L93" s="61">
        <f t="shared" si="11"/>
        <v>0</v>
      </c>
    </row>
    <row r="94" spans="1:12" ht="12.75">
      <c r="A94" s="52"/>
      <c r="B94" s="53"/>
      <c r="C94" s="54"/>
      <c r="D94" s="55"/>
      <c r="E94" s="56"/>
      <c r="F94" s="57">
        <f t="shared" si="10"/>
        <v>0</v>
      </c>
      <c r="G94" s="56"/>
      <c r="H94" s="58">
        <f t="shared" si="8"/>
        <v>0</v>
      </c>
      <c r="I94" s="59"/>
      <c r="J94" s="60"/>
      <c r="K94" s="94">
        <f t="shared" si="9"/>
        <v>1</v>
      </c>
      <c r="L94" s="61">
        <f t="shared" si="11"/>
        <v>0</v>
      </c>
    </row>
    <row r="95" spans="1:12" ht="12.75">
      <c r="A95" s="52"/>
      <c r="B95" s="53"/>
      <c r="C95" s="54"/>
      <c r="D95" s="55"/>
      <c r="E95" s="56"/>
      <c r="F95" s="57">
        <f t="shared" si="10"/>
        <v>0</v>
      </c>
      <c r="G95" s="56"/>
      <c r="H95" s="58">
        <f t="shared" si="8"/>
        <v>0</v>
      </c>
      <c r="I95" s="59"/>
      <c r="J95" s="60"/>
      <c r="K95" s="94">
        <f t="shared" si="9"/>
        <v>1</v>
      </c>
      <c r="L95" s="61">
        <f t="shared" si="11"/>
        <v>0</v>
      </c>
    </row>
    <row r="96" spans="1:12" ht="12.75">
      <c r="A96" s="52"/>
      <c r="B96" s="53"/>
      <c r="C96" s="54"/>
      <c r="D96" s="55"/>
      <c r="E96" s="56"/>
      <c r="F96" s="57">
        <f t="shared" si="10"/>
        <v>0</v>
      </c>
      <c r="G96" s="56"/>
      <c r="H96" s="58">
        <f t="shared" si="8"/>
        <v>0</v>
      </c>
      <c r="I96" s="59"/>
      <c r="J96" s="60"/>
      <c r="K96" s="94">
        <f t="shared" si="9"/>
        <v>1</v>
      </c>
      <c r="L96" s="61">
        <f t="shared" si="11"/>
        <v>0</v>
      </c>
    </row>
    <row r="97" spans="1:12" ht="12.75">
      <c r="A97" s="52"/>
      <c r="B97" s="53"/>
      <c r="C97" s="54"/>
      <c r="D97" s="55"/>
      <c r="E97" s="56"/>
      <c r="F97" s="57">
        <f t="shared" si="10"/>
        <v>0</v>
      </c>
      <c r="G97" s="56"/>
      <c r="H97" s="58">
        <f t="shared" si="8"/>
        <v>0</v>
      </c>
      <c r="I97" s="59"/>
      <c r="J97" s="60"/>
      <c r="K97" s="94">
        <f t="shared" si="9"/>
        <v>1</v>
      </c>
      <c r="L97" s="61">
        <f t="shared" si="11"/>
        <v>0</v>
      </c>
    </row>
    <row r="98" spans="1:12" ht="12.75">
      <c r="A98" s="52"/>
      <c r="B98" s="53"/>
      <c r="C98" s="54"/>
      <c r="D98" s="55"/>
      <c r="E98" s="56"/>
      <c r="F98" s="57">
        <f t="shared" si="10"/>
        <v>0</v>
      </c>
      <c r="G98" s="56"/>
      <c r="H98" s="58">
        <f t="shared" si="8"/>
        <v>0</v>
      </c>
      <c r="I98" s="59"/>
      <c r="J98" s="60"/>
      <c r="K98" s="94">
        <f t="shared" si="9"/>
        <v>1</v>
      </c>
      <c r="L98" s="61">
        <f t="shared" si="11"/>
        <v>0</v>
      </c>
    </row>
    <row r="99" spans="1:12" ht="12.75">
      <c r="A99" s="52"/>
      <c r="B99" s="53"/>
      <c r="C99" s="54"/>
      <c r="D99" s="55"/>
      <c r="E99" s="56"/>
      <c r="F99" s="57">
        <f t="shared" si="10"/>
        <v>0</v>
      </c>
      <c r="G99" s="56"/>
      <c r="H99" s="58">
        <f t="shared" si="8"/>
        <v>0</v>
      </c>
      <c r="I99" s="59"/>
      <c r="J99" s="60"/>
      <c r="K99" s="94">
        <f t="shared" si="9"/>
        <v>1</v>
      </c>
      <c r="L99" s="61">
        <f t="shared" si="11"/>
        <v>0</v>
      </c>
    </row>
    <row r="100" spans="1:12" ht="12.75">
      <c r="A100" s="52"/>
      <c r="B100" s="53"/>
      <c r="C100" s="54"/>
      <c r="D100" s="55"/>
      <c r="E100" s="56"/>
      <c r="F100" s="57">
        <f t="shared" si="10"/>
        <v>0</v>
      </c>
      <c r="G100" s="56"/>
      <c r="H100" s="58">
        <f t="shared" si="8"/>
        <v>0</v>
      </c>
      <c r="I100" s="59"/>
      <c r="J100" s="60"/>
      <c r="K100" s="94">
        <f t="shared" si="9"/>
        <v>1</v>
      </c>
      <c r="L100" s="61">
        <f t="shared" si="11"/>
        <v>0</v>
      </c>
    </row>
    <row r="101" spans="1:12" ht="12.75">
      <c r="A101" s="52"/>
      <c r="B101" s="53"/>
      <c r="C101" s="54"/>
      <c r="D101" s="55"/>
      <c r="E101" s="56"/>
      <c r="F101" s="57">
        <f t="shared" si="10"/>
        <v>0</v>
      </c>
      <c r="G101" s="56"/>
      <c r="H101" s="58">
        <f t="shared" si="8"/>
        <v>0</v>
      </c>
      <c r="I101" s="59"/>
      <c r="J101" s="60"/>
      <c r="K101" s="94">
        <f t="shared" si="9"/>
        <v>1</v>
      </c>
      <c r="L101" s="61">
        <f t="shared" si="11"/>
        <v>0</v>
      </c>
    </row>
    <row r="102" spans="1:12" ht="12.75">
      <c r="A102" s="52"/>
      <c r="B102" s="53"/>
      <c r="C102" s="54"/>
      <c r="D102" s="55"/>
      <c r="E102" s="56"/>
      <c r="F102" s="57">
        <f t="shared" si="10"/>
        <v>0</v>
      </c>
      <c r="G102" s="56"/>
      <c r="H102" s="58">
        <f t="shared" si="8"/>
        <v>0</v>
      </c>
      <c r="I102" s="59"/>
      <c r="J102" s="60"/>
      <c r="K102" s="94">
        <f t="shared" si="9"/>
        <v>1</v>
      </c>
      <c r="L102" s="61">
        <f t="shared" si="11"/>
        <v>0</v>
      </c>
    </row>
    <row r="103" spans="1:12" ht="12.75">
      <c r="A103" s="52"/>
      <c r="B103" s="53"/>
      <c r="C103" s="54"/>
      <c r="D103" s="55"/>
      <c r="E103" s="56"/>
      <c r="F103" s="57">
        <f t="shared" si="10"/>
        <v>0</v>
      </c>
      <c r="G103" s="56"/>
      <c r="H103" s="58">
        <f t="shared" si="8"/>
        <v>0</v>
      </c>
      <c r="I103" s="59"/>
      <c r="J103" s="60"/>
      <c r="K103" s="94">
        <f t="shared" si="9"/>
        <v>1</v>
      </c>
      <c r="L103" s="61">
        <f t="shared" si="11"/>
        <v>0</v>
      </c>
    </row>
    <row r="104" spans="1:12" ht="12.75">
      <c r="A104" s="52"/>
      <c r="B104" s="53"/>
      <c r="C104" s="54"/>
      <c r="D104" s="55"/>
      <c r="E104" s="56"/>
      <c r="F104" s="57">
        <f t="shared" si="10"/>
        <v>0</v>
      </c>
      <c r="G104" s="56"/>
      <c r="H104" s="58">
        <f t="shared" si="8"/>
        <v>0</v>
      </c>
      <c r="I104" s="59"/>
      <c r="J104" s="60"/>
      <c r="K104" s="94">
        <f t="shared" si="9"/>
        <v>1</v>
      </c>
      <c r="L104" s="61">
        <f t="shared" si="11"/>
        <v>0</v>
      </c>
    </row>
    <row r="105" spans="1:12" ht="12.75">
      <c r="A105" s="41"/>
      <c r="B105" s="42"/>
      <c r="C105" s="43"/>
      <c r="D105" s="62"/>
      <c r="E105" s="45"/>
      <c r="F105" s="63">
        <f t="shared" si="10"/>
        <v>0</v>
      </c>
      <c r="G105" s="45"/>
      <c r="H105" s="47">
        <f t="shared" si="8"/>
        <v>0</v>
      </c>
      <c r="I105" s="48"/>
      <c r="J105" s="49"/>
      <c r="K105" s="94">
        <f t="shared" si="9"/>
        <v>1</v>
      </c>
      <c r="L105" s="61">
        <f t="shared" si="11"/>
        <v>0</v>
      </c>
    </row>
    <row r="106" spans="1:12" ht="12.75">
      <c r="A106" s="52"/>
      <c r="B106" s="53"/>
      <c r="C106" s="54"/>
      <c r="D106" s="55"/>
      <c r="E106" s="56"/>
      <c r="F106" s="57">
        <f t="shared" si="10"/>
        <v>0</v>
      </c>
      <c r="G106" s="56"/>
      <c r="H106" s="58">
        <f t="shared" si="8"/>
        <v>0</v>
      </c>
      <c r="I106" s="59"/>
      <c r="J106" s="60"/>
      <c r="K106" s="94">
        <f t="shared" si="9"/>
        <v>1</v>
      </c>
      <c r="L106" s="61">
        <f t="shared" si="11"/>
        <v>0</v>
      </c>
    </row>
    <row r="107" spans="1:12" ht="12.75">
      <c r="A107" s="52"/>
      <c r="B107" s="53"/>
      <c r="C107" s="54"/>
      <c r="D107" s="55"/>
      <c r="E107" s="56"/>
      <c r="F107" s="57">
        <f>E107-D107</f>
        <v>0</v>
      </c>
      <c r="G107" s="56"/>
      <c r="H107" s="58">
        <f>IF(F107&gt;0,ROUNDUP(G107/F107,6),0)</f>
        <v>0</v>
      </c>
      <c r="I107" s="59"/>
      <c r="J107" s="60"/>
      <c r="K107" s="94">
        <f>IF(SUM(J107-I107+1)&gt;365,365,SUM(J107-I107+1))</f>
        <v>1</v>
      </c>
      <c r="L107" s="61">
        <f t="shared" si="11"/>
        <v>0</v>
      </c>
    </row>
    <row r="108" spans="1:12" ht="12.75">
      <c r="A108" s="52"/>
      <c r="B108" s="53"/>
      <c r="C108" s="54"/>
      <c r="D108" s="55"/>
      <c r="E108" s="56"/>
      <c r="F108" s="57">
        <f>E108-D108</f>
        <v>0</v>
      </c>
      <c r="G108" s="56"/>
      <c r="H108" s="58">
        <f>IF(F108&gt;0,ROUNDUP(G108/F108,6),0)</f>
        <v>0</v>
      </c>
      <c r="I108" s="59"/>
      <c r="J108" s="60"/>
      <c r="K108" s="94">
        <f>IF(SUM(J108-I108+1)&gt;365,365,SUM(J108-I108+1))</f>
        <v>1</v>
      </c>
      <c r="L108" s="61">
        <f t="shared" si="11"/>
        <v>0</v>
      </c>
    </row>
    <row r="109" spans="1:12" ht="12.75">
      <c r="A109" s="52"/>
      <c r="B109" s="53"/>
      <c r="C109" s="54"/>
      <c r="D109" s="55"/>
      <c r="E109" s="56"/>
      <c r="F109" s="57">
        <f>E109-D109</f>
        <v>0</v>
      </c>
      <c r="G109" s="56"/>
      <c r="H109" s="58">
        <f>IF(F109&gt;0,ROUNDUP(G109/F109,6),0)</f>
        <v>0</v>
      </c>
      <c r="I109" s="59"/>
      <c r="J109" s="60"/>
      <c r="K109" s="94">
        <f>IF(SUM(J109-I109+1)&gt;365,365,SUM(J109-I109+1))</f>
        <v>1</v>
      </c>
      <c r="L109" s="61">
        <f t="shared" si="11"/>
        <v>0</v>
      </c>
    </row>
    <row r="110" spans="1:12" ht="12.75">
      <c r="A110" s="52"/>
      <c r="B110" s="53"/>
      <c r="C110" s="54"/>
      <c r="D110" s="55"/>
      <c r="E110" s="56"/>
      <c r="F110" s="57">
        <f>E110-D110</f>
        <v>0</v>
      </c>
      <c r="G110" s="56"/>
      <c r="H110" s="58">
        <f>IF(F110&gt;0,ROUNDUP(G110/F110,6),0)</f>
        <v>0</v>
      </c>
      <c r="I110" s="59"/>
      <c r="J110" s="60"/>
      <c r="K110" s="94">
        <f>IF(SUM(J110-I110+1)&gt;365,365,SUM(J110-I110+1))</f>
        <v>1</v>
      </c>
      <c r="L110" s="61">
        <f t="shared" si="11"/>
        <v>0</v>
      </c>
    </row>
    <row r="111" spans="1:12" ht="12.75">
      <c r="A111" s="52"/>
      <c r="B111" s="53"/>
      <c r="C111" s="54"/>
      <c r="D111" s="55"/>
      <c r="E111" s="56"/>
      <c r="F111" s="57">
        <f>E111-D111</f>
        <v>0</v>
      </c>
      <c r="G111" s="56"/>
      <c r="H111" s="58">
        <f>IF(F111&gt;0,ROUNDUP(G111/F111,6),0)</f>
        <v>0</v>
      </c>
      <c r="I111" s="59"/>
      <c r="J111" s="60"/>
      <c r="K111" s="94">
        <f>IF(SUM(J111-I111+1)&gt;365,365,SUM(J111-I111+1))</f>
        <v>1</v>
      </c>
      <c r="L111" s="61">
        <f t="shared" si="11"/>
        <v>0</v>
      </c>
    </row>
    <row r="112" spans="1:12" ht="12.75">
      <c r="A112" s="52"/>
      <c r="B112" s="53"/>
      <c r="C112" s="54"/>
      <c r="D112" s="55"/>
      <c r="E112" s="56"/>
      <c r="F112" s="57">
        <f aca="true" t="shared" si="12" ref="F112:F123">E112-D112</f>
        <v>0</v>
      </c>
      <c r="G112" s="56"/>
      <c r="H112" s="58">
        <f aca="true" t="shared" si="13" ref="H112:H123">IF(F112&gt;0,ROUNDUP(G112/F112,6),0)</f>
        <v>0</v>
      </c>
      <c r="I112" s="59"/>
      <c r="J112" s="60"/>
      <c r="K112" s="94">
        <f aca="true" t="shared" si="14" ref="K112:K123">IF(SUM(J112-I112+1)&gt;365,365,SUM(J112-I112+1))</f>
        <v>1</v>
      </c>
      <c r="L112" s="61">
        <f t="shared" si="11"/>
        <v>0</v>
      </c>
    </row>
    <row r="113" spans="1:12" ht="12.75">
      <c r="A113" s="41"/>
      <c r="B113" s="42"/>
      <c r="C113" s="43"/>
      <c r="D113" s="62"/>
      <c r="E113" s="45"/>
      <c r="F113" s="63">
        <f t="shared" si="12"/>
        <v>0</v>
      </c>
      <c r="G113" s="45"/>
      <c r="H113" s="47">
        <f t="shared" si="13"/>
        <v>0</v>
      </c>
      <c r="I113" s="48"/>
      <c r="J113" s="49"/>
      <c r="K113" s="94">
        <f t="shared" si="14"/>
        <v>1</v>
      </c>
      <c r="L113" s="61">
        <f t="shared" si="11"/>
        <v>0</v>
      </c>
    </row>
    <row r="114" spans="1:12" ht="12.75">
      <c r="A114" s="52"/>
      <c r="B114" s="53"/>
      <c r="C114" s="54"/>
      <c r="D114" s="55"/>
      <c r="E114" s="56"/>
      <c r="F114" s="57">
        <f t="shared" si="12"/>
        <v>0</v>
      </c>
      <c r="G114" s="56"/>
      <c r="H114" s="58">
        <f t="shared" si="13"/>
        <v>0</v>
      </c>
      <c r="I114" s="59"/>
      <c r="J114" s="60"/>
      <c r="K114" s="94">
        <f t="shared" si="14"/>
        <v>1</v>
      </c>
      <c r="L114" s="61">
        <f t="shared" si="11"/>
        <v>0</v>
      </c>
    </row>
    <row r="115" spans="1:12" ht="12.75">
      <c r="A115" s="95"/>
      <c r="B115" s="53"/>
      <c r="C115" s="82"/>
      <c r="D115" s="55"/>
      <c r="E115" s="55"/>
      <c r="F115" s="57">
        <f t="shared" si="12"/>
        <v>0</v>
      </c>
      <c r="G115" s="55"/>
      <c r="H115" s="58">
        <f t="shared" si="13"/>
        <v>0</v>
      </c>
      <c r="I115" s="83"/>
      <c r="J115" s="83"/>
      <c r="K115" s="94">
        <f t="shared" si="14"/>
        <v>1</v>
      </c>
      <c r="L115" s="61">
        <f t="shared" si="11"/>
        <v>0</v>
      </c>
    </row>
    <row r="116" spans="1:12" ht="12.75">
      <c r="A116" s="95"/>
      <c r="B116" s="53"/>
      <c r="C116" s="82"/>
      <c r="D116" s="55"/>
      <c r="E116" s="55"/>
      <c r="F116" s="57">
        <f t="shared" si="12"/>
        <v>0</v>
      </c>
      <c r="G116" s="55"/>
      <c r="H116" s="58">
        <f t="shared" si="13"/>
        <v>0</v>
      </c>
      <c r="I116" s="83"/>
      <c r="J116" s="83"/>
      <c r="K116" s="94">
        <f t="shared" si="14"/>
        <v>1</v>
      </c>
      <c r="L116" s="61">
        <f t="shared" si="11"/>
        <v>0</v>
      </c>
    </row>
    <row r="117" spans="1:12" ht="12.75">
      <c r="A117" s="41"/>
      <c r="B117" s="42"/>
      <c r="C117" s="43"/>
      <c r="D117" s="62"/>
      <c r="E117" s="45"/>
      <c r="F117" s="63">
        <f t="shared" si="12"/>
        <v>0</v>
      </c>
      <c r="G117" s="45"/>
      <c r="H117" s="47">
        <f t="shared" si="13"/>
        <v>0</v>
      </c>
      <c r="I117" s="48"/>
      <c r="J117" s="49"/>
      <c r="K117" s="94">
        <f t="shared" si="14"/>
        <v>1</v>
      </c>
      <c r="L117" s="61">
        <f t="shared" si="11"/>
        <v>0</v>
      </c>
    </row>
    <row r="118" spans="1:12" ht="12.75">
      <c r="A118" s="52"/>
      <c r="B118" s="53"/>
      <c r="C118" s="54"/>
      <c r="D118" s="55"/>
      <c r="E118" s="56"/>
      <c r="F118" s="57">
        <f t="shared" si="12"/>
        <v>0</v>
      </c>
      <c r="G118" s="56"/>
      <c r="H118" s="58">
        <f t="shared" si="13"/>
        <v>0</v>
      </c>
      <c r="I118" s="59"/>
      <c r="J118" s="60"/>
      <c r="K118" s="94">
        <f t="shared" si="14"/>
        <v>1</v>
      </c>
      <c r="L118" s="61">
        <f t="shared" si="11"/>
        <v>0</v>
      </c>
    </row>
    <row r="119" spans="1:12" ht="12.75">
      <c r="A119" s="41"/>
      <c r="B119" s="42"/>
      <c r="C119" s="43"/>
      <c r="D119" s="62"/>
      <c r="E119" s="45"/>
      <c r="F119" s="63">
        <f t="shared" si="12"/>
        <v>0</v>
      </c>
      <c r="G119" s="45"/>
      <c r="H119" s="47">
        <f t="shared" si="13"/>
        <v>0</v>
      </c>
      <c r="I119" s="48"/>
      <c r="J119" s="49"/>
      <c r="K119" s="94">
        <f t="shared" si="14"/>
        <v>1</v>
      </c>
      <c r="L119" s="61">
        <f t="shared" si="11"/>
        <v>0</v>
      </c>
    </row>
    <row r="120" spans="1:12" ht="12.75">
      <c r="A120" s="52"/>
      <c r="B120" s="53"/>
      <c r="C120" s="54"/>
      <c r="D120" s="55"/>
      <c r="E120" s="56"/>
      <c r="F120" s="57">
        <f t="shared" si="12"/>
        <v>0</v>
      </c>
      <c r="G120" s="56"/>
      <c r="H120" s="58">
        <f t="shared" si="13"/>
        <v>0</v>
      </c>
      <c r="I120" s="59"/>
      <c r="J120" s="60"/>
      <c r="K120" s="94">
        <f t="shared" si="14"/>
        <v>1</v>
      </c>
      <c r="L120" s="61">
        <f t="shared" si="11"/>
        <v>0</v>
      </c>
    </row>
    <row r="121" spans="1:12" ht="12.75">
      <c r="A121" s="41"/>
      <c r="B121" s="62"/>
      <c r="C121" s="45"/>
      <c r="D121" s="62"/>
      <c r="E121" s="45"/>
      <c r="F121" s="63">
        <f t="shared" si="12"/>
        <v>0</v>
      </c>
      <c r="G121" s="45"/>
      <c r="H121" s="47">
        <f t="shared" si="13"/>
        <v>0</v>
      </c>
      <c r="I121" s="48"/>
      <c r="J121" s="49"/>
      <c r="K121" s="94">
        <f t="shared" si="14"/>
        <v>1</v>
      </c>
      <c r="L121" s="61">
        <f t="shared" si="11"/>
        <v>0</v>
      </c>
    </row>
    <row r="122" spans="1:12" ht="12.75">
      <c r="A122" s="52"/>
      <c r="B122" s="55"/>
      <c r="C122" s="56"/>
      <c r="D122" s="55"/>
      <c r="E122" s="56"/>
      <c r="F122" s="57">
        <f t="shared" si="12"/>
        <v>0</v>
      </c>
      <c r="G122" s="56"/>
      <c r="H122" s="58">
        <f t="shared" si="13"/>
        <v>0</v>
      </c>
      <c r="I122" s="59"/>
      <c r="J122" s="60"/>
      <c r="K122" s="94">
        <f t="shared" si="14"/>
        <v>1</v>
      </c>
      <c r="L122" s="61">
        <f t="shared" si="11"/>
        <v>0</v>
      </c>
    </row>
    <row r="123" spans="1:12" ht="13.5" thickBot="1">
      <c r="A123" s="64"/>
      <c r="B123" s="65"/>
      <c r="C123" s="66"/>
      <c r="D123" s="65"/>
      <c r="E123" s="66"/>
      <c r="F123" s="67">
        <f t="shared" si="12"/>
        <v>0</v>
      </c>
      <c r="G123" s="66"/>
      <c r="H123" s="68">
        <f t="shared" si="13"/>
        <v>0</v>
      </c>
      <c r="I123" s="69"/>
      <c r="J123" s="70"/>
      <c r="K123" s="96">
        <f t="shared" si="14"/>
        <v>1</v>
      </c>
      <c r="L123" s="72">
        <f>ROUNDUP(K123*5000*H123/365*20,0)/20</f>
        <v>0</v>
      </c>
    </row>
    <row r="125" ht="12.75">
      <c r="L125" s="98">
        <f>SUM(L91:L123)</f>
        <v>0</v>
      </c>
    </row>
    <row r="126" ht="13.5" thickBot="1">
      <c r="A126" s="75" t="s">
        <v>26</v>
      </c>
    </row>
    <row r="127" spans="1:12" ht="13.5" thickBot="1">
      <c r="A127" s="74"/>
      <c r="B127" s="1"/>
      <c r="C127" s="1"/>
      <c r="D127" s="1"/>
      <c r="E127" s="1"/>
      <c r="G127" s="1"/>
      <c r="H127" s="1"/>
      <c r="I127" s="1"/>
      <c r="J127" s="1" t="s">
        <v>2</v>
      </c>
      <c r="K127" s="1"/>
      <c r="L127" s="76">
        <f>L42+L82+L125</f>
        <v>0</v>
      </c>
    </row>
    <row r="128" spans="1:12" ht="12.75">
      <c r="A128" s="74"/>
      <c r="B128" s="1"/>
      <c r="C128" s="1"/>
      <c r="D128" s="1"/>
      <c r="E128" s="1"/>
      <c r="G128" s="1"/>
      <c r="H128" s="1"/>
      <c r="I128" s="1"/>
      <c r="J128" s="1"/>
      <c r="K128" s="1"/>
      <c r="L128" s="101"/>
    </row>
    <row r="129" ht="12.75">
      <c r="A129" s="74"/>
    </row>
    <row r="130" ht="13.5" thickBot="1"/>
    <row r="131" spans="1:12" ht="12.75">
      <c r="A131" s="13" t="s">
        <v>3</v>
      </c>
      <c r="B131" s="14" t="s">
        <v>4</v>
      </c>
      <c r="C131" s="15" t="s">
        <v>5</v>
      </c>
      <c r="D131" s="16" t="s">
        <v>6</v>
      </c>
      <c r="E131" s="17" t="s">
        <v>7</v>
      </c>
      <c r="F131" s="14" t="s">
        <v>8</v>
      </c>
      <c r="G131" s="15" t="s">
        <v>38</v>
      </c>
      <c r="H131" s="14" t="s">
        <v>9</v>
      </c>
      <c r="I131" s="18" t="s">
        <v>10</v>
      </c>
      <c r="J131" s="14"/>
      <c r="K131" s="14" t="s">
        <v>1</v>
      </c>
      <c r="L131" s="19"/>
    </row>
    <row r="132" spans="1:12" ht="12.75">
      <c r="A132" s="21" t="s">
        <v>11</v>
      </c>
      <c r="B132" s="22" t="s">
        <v>12</v>
      </c>
      <c r="C132" s="23"/>
      <c r="D132" s="24" t="s">
        <v>13</v>
      </c>
      <c r="E132" s="24" t="s">
        <v>14</v>
      </c>
      <c r="F132" s="22" t="s">
        <v>15</v>
      </c>
      <c r="G132" s="23" t="s">
        <v>39</v>
      </c>
      <c r="H132" s="25" t="s">
        <v>16</v>
      </c>
      <c r="I132" s="26" t="s">
        <v>17</v>
      </c>
      <c r="J132" s="27" t="s">
        <v>18</v>
      </c>
      <c r="K132" s="28" t="s">
        <v>19</v>
      </c>
      <c r="L132" s="29" t="s">
        <v>20</v>
      </c>
    </row>
    <row r="133" spans="1:12" ht="13.5" thickBot="1">
      <c r="A133" s="30" t="s">
        <v>21</v>
      </c>
      <c r="B133" s="31"/>
      <c r="C133" s="32"/>
      <c r="D133" s="31" t="s">
        <v>22</v>
      </c>
      <c r="E133" s="33" t="s">
        <v>23</v>
      </c>
      <c r="F133" s="31" t="s">
        <v>24</v>
      </c>
      <c r="G133" s="34" t="s">
        <v>40</v>
      </c>
      <c r="H133" s="35"/>
      <c r="I133" s="36" t="s">
        <v>25</v>
      </c>
      <c r="J133" s="37"/>
      <c r="K133" s="38"/>
      <c r="L133" s="39"/>
    </row>
    <row r="134" spans="1:12" ht="12.75">
      <c r="A134" s="84"/>
      <c r="B134" s="85"/>
      <c r="C134" s="86"/>
      <c r="D134" s="87"/>
      <c r="E134" s="88"/>
      <c r="F134" s="89">
        <f>E134-D134</f>
        <v>0</v>
      </c>
      <c r="G134" s="88"/>
      <c r="H134" s="90">
        <f>IF(F134&gt;0,ROUNDUP(G134/F134,6),0)</f>
        <v>0</v>
      </c>
      <c r="I134" s="91"/>
      <c r="J134" s="92"/>
      <c r="K134" s="93">
        <f>IF(SUM(J134-I134+1)&gt;365,365,SUM(J134-I134+1))</f>
        <v>1</v>
      </c>
      <c r="L134" s="51">
        <f>ROUNDUP(K134*5000*H134/365*20,0)/20</f>
        <v>0</v>
      </c>
    </row>
    <row r="135" spans="1:12" ht="12.75">
      <c r="A135" s="52"/>
      <c r="B135" s="53"/>
      <c r="C135" s="54"/>
      <c r="D135" s="55"/>
      <c r="E135" s="56"/>
      <c r="F135" s="57">
        <f>E135-D135</f>
        <v>0</v>
      </c>
      <c r="G135" s="56"/>
      <c r="H135" s="58">
        <f>IF(F135&gt;0,ROUNDUP(G135/F135,6),0)</f>
        <v>0</v>
      </c>
      <c r="I135" s="59"/>
      <c r="J135" s="60"/>
      <c r="K135" s="94">
        <f>IF(SUM(J135-I135+1)&gt;365,365,SUM(J135-I135+1))</f>
        <v>1</v>
      </c>
      <c r="L135" s="61">
        <f aca="true" t="shared" si="15" ref="L135:L165">ROUNDUP(K135*5000*H135/365*20,0)/20</f>
        <v>0</v>
      </c>
    </row>
    <row r="136" spans="1:12" ht="12.75">
      <c r="A136" s="41"/>
      <c r="B136" s="42"/>
      <c r="C136" s="43"/>
      <c r="D136" s="62"/>
      <c r="E136" s="45"/>
      <c r="F136" s="63">
        <f>E136-D136</f>
        <v>0</v>
      </c>
      <c r="G136" s="45"/>
      <c r="H136" s="47">
        <f>IF(F136&gt;0,ROUNDUP(G136/F136,6),0)</f>
        <v>0</v>
      </c>
      <c r="I136" s="48"/>
      <c r="J136" s="49"/>
      <c r="K136" s="94">
        <f>IF(SUM(J136-I136+1)&gt;365,365,SUM(J136-I136+1))</f>
        <v>1</v>
      </c>
      <c r="L136" s="61">
        <f t="shared" si="15"/>
        <v>0</v>
      </c>
    </row>
    <row r="137" spans="1:12" ht="12.75">
      <c r="A137" s="52"/>
      <c r="B137" s="53"/>
      <c r="C137" s="54"/>
      <c r="D137" s="55"/>
      <c r="E137" s="56"/>
      <c r="F137" s="57">
        <f aca="true" t="shared" si="16" ref="F137:F166">E137-D137</f>
        <v>0</v>
      </c>
      <c r="G137" s="56"/>
      <c r="H137" s="58">
        <f aca="true" t="shared" si="17" ref="H137:H166">IF(F137&gt;0,ROUNDUP(G137/F137,6),0)</f>
        <v>0</v>
      </c>
      <c r="I137" s="59"/>
      <c r="J137" s="60"/>
      <c r="K137" s="94">
        <f aca="true" t="shared" si="18" ref="K137:K166">IF(SUM(J137-I137+1)&gt;365,365,SUM(J137-I137+1))</f>
        <v>1</v>
      </c>
      <c r="L137" s="61">
        <f t="shared" si="15"/>
        <v>0</v>
      </c>
    </row>
    <row r="138" spans="1:12" ht="12.75">
      <c r="A138" s="52"/>
      <c r="B138" s="53"/>
      <c r="C138" s="54"/>
      <c r="D138" s="55"/>
      <c r="E138" s="56"/>
      <c r="F138" s="57">
        <f t="shared" si="16"/>
        <v>0</v>
      </c>
      <c r="G138" s="56"/>
      <c r="H138" s="58">
        <f t="shared" si="17"/>
        <v>0</v>
      </c>
      <c r="I138" s="59"/>
      <c r="J138" s="60"/>
      <c r="K138" s="94">
        <f t="shared" si="18"/>
        <v>1</v>
      </c>
      <c r="L138" s="61">
        <f t="shared" si="15"/>
        <v>0</v>
      </c>
    </row>
    <row r="139" spans="1:12" ht="12.75">
      <c r="A139" s="52"/>
      <c r="B139" s="53"/>
      <c r="C139" s="54"/>
      <c r="D139" s="55"/>
      <c r="E139" s="56"/>
      <c r="F139" s="57">
        <f t="shared" si="16"/>
        <v>0</v>
      </c>
      <c r="G139" s="56"/>
      <c r="H139" s="58">
        <f t="shared" si="17"/>
        <v>0</v>
      </c>
      <c r="I139" s="59"/>
      <c r="J139" s="60"/>
      <c r="K139" s="94">
        <f t="shared" si="18"/>
        <v>1</v>
      </c>
      <c r="L139" s="61">
        <f t="shared" si="15"/>
        <v>0</v>
      </c>
    </row>
    <row r="140" spans="1:12" ht="12.75">
      <c r="A140" s="52"/>
      <c r="B140" s="53"/>
      <c r="C140" s="54"/>
      <c r="D140" s="55"/>
      <c r="E140" s="56"/>
      <c r="F140" s="57">
        <f t="shared" si="16"/>
        <v>0</v>
      </c>
      <c r="G140" s="56"/>
      <c r="H140" s="58">
        <f t="shared" si="17"/>
        <v>0</v>
      </c>
      <c r="I140" s="59"/>
      <c r="J140" s="60"/>
      <c r="K140" s="94">
        <f t="shared" si="18"/>
        <v>1</v>
      </c>
      <c r="L140" s="61">
        <f t="shared" si="15"/>
        <v>0</v>
      </c>
    </row>
    <row r="141" spans="1:12" ht="12.75">
      <c r="A141" s="52"/>
      <c r="B141" s="53"/>
      <c r="C141" s="54"/>
      <c r="D141" s="55"/>
      <c r="E141" s="56"/>
      <c r="F141" s="57">
        <f t="shared" si="16"/>
        <v>0</v>
      </c>
      <c r="G141" s="56"/>
      <c r="H141" s="58">
        <f t="shared" si="17"/>
        <v>0</v>
      </c>
      <c r="I141" s="59"/>
      <c r="J141" s="60"/>
      <c r="K141" s="94">
        <f t="shared" si="18"/>
        <v>1</v>
      </c>
      <c r="L141" s="61">
        <f t="shared" si="15"/>
        <v>0</v>
      </c>
    </row>
    <row r="142" spans="1:12" ht="12.75">
      <c r="A142" s="52"/>
      <c r="B142" s="53"/>
      <c r="C142" s="54"/>
      <c r="D142" s="55"/>
      <c r="E142" s="56"/>
      <c r="F142" s="57">
        <f t="shared" si="16"/>
        <v>0</v>
      </c>
      <c r="G142" s="56"/>
      <c r="H142" s="58">
        <f t="shared" si="17"/>
        <v>0</v>
      </c>
      <c r="I142" s="59"/>
      <c r="J142" s="60"/>
      <c r="K142" s="94">
        <f t="shared" si="18"/>
        <v>1</v>
      </c>
      <c r="L142" s="61">
        <f t="shared" si="15"/>
        <v>0</v>
      </c>
    </row>
    <row r="143" spans="1:12" ht="12.75">
      <c r="A143" s="52"/>
      <c r="B143" s="53"/>
      <c r="C143" s="54"/>
      <c r="D143" s="55"/>
      <c r="E143" s="56"/>
      <c r="F143" s="57">
        <f t="shared" si="16"/>
        <v>0</v>
      </c>
      <c r="G143" s="56"/>
      <c r="H143" s="58">
        <f t="shared" si="17"/>
        <v>0</v>
      </c>
      <c r="I143" s="59"/>
      <c r="J143" s="60"/>
      <c r="K143" s="94">
        <f t="shared" si="18"/>
        <v>1</v>
      </c>
      <c r="L143" s="61">
        <f t="shared" si="15"/>
        <v>0</v>
      </c>
    </row>
    <row r="144" spans="1:12" ht="12.75">
      <c r="A144" s="52"/>
      <c r="B144" s="53"/>
      <c r="C144" s="54"/>
      <c r="D144" s="55"/>
      <c r="E144" s="56"/>
      <c r="F144" s="57">
        <f t="shared" si="16"/>
        <v>0</v>
      </c>
      <c r="G144" s="56"/>
      <c r="H144" s="58">
        <f t="shared" si="17"/>
        <v>0</v>
      </c>
      <c r="I144" s="59"/>
      <c r="J144" s="60"/>
      <c r="K144" s="94">
        <f t="shared" si="18"/>
        <v>1</v>
      </c>
      <c r="L144" s="61">
        <f t="shared" si="15"/>
        <v>0</v>
      </c>
    </row>
    <row r="145" spans="1:12" ht="12.75">
      <c r="A145" s="52"/>
      <c r="B145" s="53"/>
      <c r="C145" s="54"/>
      <c r="D145" s="55"/>
      <c r="E145" s="56"/>
      <c r="F145" s="57">
        <f t="shared" si="16"/>
        <v>0</v>
      </c>
      <c r="G145" s="56"/>
      <c r="H145" s="58">
        <f t="shared" si="17"/>
        <v>0</v>
      </c>
      <c r="I145" s="59"/>
      <c r="J145" s="60"/>
      <c r="K145" s="94">
        <f t="shared" si="18"/>
        <v>1</v>
      </c>
      <c r="L145" s="61">
        <f t="shared" si="15"/>
        <v>0</v>
      </c>
    </row>
    <row r="146" spans="1:12" ht="12.75">
      <c r="A146" s="52"/>
      <c r="B146" s="53"/>
      <c r="C146" s="54"/>
      <c r="D146" s="55"/>
      <c r="E146" s="56"/>
      <c r="F146" s="57">
        <f t="shared" si="16"/>
        <v>0</v>
      </c>
      <c r="G146" s="56"/>
      <c r="H146" s="58">
        <f t="shared" si="17"/>
        <v>0</v>
      </c>
      <c r="I146" s="59"/>
      <c r="J146" s="60"/>
      <c r="K146" s="94">
        <f t="shared" si="18"/>
        <v>1</v>
      </c>
      <c r="L146" s="61">
        <f t="shared" si="15"/>
        <v>0</v>
      </c>
    </row>
    <row r="147" spans="1:12" ht="12.75">
      <c r="A147" s="52"/>
      <c r="B147" s="53"/>
      <c r="C147" s="54"/>
      <c r="D147" s="55"/>
      <c r="E147" s="56"/>
      <c r="F147" s="57">
        <f t="shared" si="16"/>
        <v>0</v>
      </c>
      <c r="G147" s="56"/>
      <c r="H147" s="58">
        <f t="shared" si="17"/>
        <v>0</v>
      </c>
      <c r="I147" s="59"/>
      <c r="J147" s="60"/>
      <c r="K147" s="94">
        <f t="shared" si="18"/>
        <v>1</v>
      </c>
      <c r="L147" s="61">
        <f t="shared" si="15"/>
        <v>0</v>
      </c>
    </row>
    <row r="148" spans="1:12" ht="12.75">
      <c r="A148" s="41"/>
      <c r="B148" s="42"/>
      <c r="C148" s="43"/>
      <c r="D148" s="62"/>
      <c r="E148" s="45"/>
      <c r="F148" s="63">
        <f t="shared" si="16"/>
        <v>0</v>
      </c>
      <c r="G148" s="45"/>
      <c r="H148" s="47">
        <f t="shared" si="17"/>
        <v>0</v>
      </c>
      <c r="I148" s="48"/>
      <c r="J148" s="49"/>
      <c r="K148" s="94">
        <f t="shared" si="18"/>
        <v>1</v>
      </c>
      <c r="L148" s="61">
        <f t="shared" si="15"/>
        <v>0</v>
      </c>
    </row>
    <row r="149" spans="1:12" ht="12.75">
      <c r="A149" s="52"/>
      <c r="B149" s="53"/>
      <c r="C149" s="54"/>
      <c r="D149" s="55"/>
      <c r="E149" s="56"/>
      <c r="F149" s="57">
        <f t="shared" si="16"/>
        <v>0</v>
      </c>
      <c r="G149" s="56"/>
      <c r="H149" s="58">
        <f t="shared" si="17"/>
        <v>0</v>
      </c>
      <c r="I149" s="59"/>
      <c r="J149" s="60"/>
      <c r="K149" s="94">
        <f t="shared" si="18"/>
        <v>1</v>
      </c>
      <c r="L149" s="61">
        <f t="shared" si="15"/>
        <v>0</v>
      </c>
    </row>
    <row r="150" spans="1:12" ht="12.75">
      <c r="A150" s="52"/>
      <c r="B150" s="53"/>
      <c r="C150" s="54"/>
      <c r="D150" s="55"/>
      <c r="E150" s="56"/>
      <c r="F150" s="57">
        <f t="shared" si="16"/>
        <v>0</v>
      </c>
      <c r="G150" s="56"/>
      <c r="H150" s="58">
        <f t="shared" si="17"/>
        <v>0</v>
      </c>
      <c r="I150" s="59"/>
      <c r="J150" s="60"/>
      <c r="K150" s="94">
        <f t="shared" si="18"/>
        <v>1</v>
      </c>
      <c r="L150" s="61">
        <f t="shared" si="15"/>
        <v>0</v>
      </c>
    </row>
    <row r="151" spans="1:12" ht="12.75">
      <c r="A151" s="52"/>
      <c r="B151" s="53"/>
      <c r="C151" s="54"/>
      <c r="D151" s="55"/>
      <c r="E151" s="56"/>
      <c r="F151" s="57">
        <f t="shared" si="16"/>
        <v>0</v>
      </c>
      <c r="G151" s="56"/>
      <c r="H151" s="58">
        <f t="shared" si="17"/>
        <v>0</v>
      </c>
      <c r="I151" s="59"/>
      <c r="J151" s="60"/>
      <c r="K151" s="94">
        <f t="shared" si="18"/>
        <v>1</v>
      </c>
      <c r="L151" s="61">
        <f t="shared" si="15"/>
        <v>0</v>
      </c>
    </row>
    <row r="152" spans="1:12" ht="12.75">
      <c r="A152" s="52"/>
      <c r="B152" s="53"/>
      <c r="C152" s="54"/>
      <c r="D152" s="55"/>
      <c r="E152" s="56"/>
      <c r="F152" s="57">
        <f t="shared" si="16"/>
        <v>0</v>
      </c>
      <c r="G152" s="56"/>
      <c r="H152" s="58">
        <f t="shared" si="17"/>
        <v>0</v>
      </c>
      <c r="I152" s="59"/>
      <c r="J152" s="60"/>
      <c r="K152" s="94">
        <f t="shared" si="18"/>
        <v>1</v>
      </c>
      <c r="L152" s="61">
        <f t="shared" si="15"/>
        <v>0</v>
      </c>
    </row>
    <row r="153" spans="1:12" ht="12.75">
      <c r="A153" s="52"/>
      <c r="B153" s="53"/>
      <c r="C153" s="54"/>
      <c r="D153" s="55"/>
      <c r="E153" s="56"/>
      <c r="F153" s="57">
        <f t="shared" si="16"/>
        <v>0</v>
      </c>
      <c r="G153" s="56"/>
      <c r="H153" s="58">
        <f t="shared" si="17"/>
        <v>0</v>
      </c>
      <c r="I153" s="59"/>
      <c r="J153" s="60"/>
      <c r="K153" s="94">
        <f t="shared" si="18"/>
        <v>1</v>
      </c>
      <c r="L153" s="61">
        <f t="shared" si="15"/>
        <v>0</v>
      </c>
    </row>
    <row r="154" spans="1:12" ht="12.75">
      <c r="A154" s="52"/>
      <c r="B154" s="53"/>
      <c r="C154" s="54"/>
      <c r="D154" s="55"/>
      <c r="E154" s="56"/>
      <c r="F154" s="57">
        <f t="shared" si="16"/>
        <v>0</v>
      </c>
      <c r="G154" s="56"/>
      <c r="H154" s="58">
        <f t="shared" si="17"/>
        <v>0</v>
      </c>
      <c r="I154" s="59"/>
      <c r="J154" s="60"/>
      <c r="K154" s="94">
        <f t="shared" si="18"/>
        <v>1</v>
      </c>
      <c r="L154" s="61">
        <f t="shared" si="15"/>
        <v>0</v>
      </c>
    </row>
    <row r="155" spans="1:12" ht="12.75">
      <c r="A155" s="52"/>
      <c r="B155" s="53"/>
      <c r="C155" s="54"/>
      <c r="D155" s="55"/>
      <c r="E155" s="56"/>
      <c r="F155" s="57">
        <f t="shared" si="16"/>
        <v>0</v>
      </c>
      <c r="G155" s="56"/>
      <c r="H155" s="58">
        <f t="shared" si="17"/>
        <v>0</v>
      </c>
      <c r="I155" s="59"/>
      <c r="J155" s="60"/>
      <c r="K155" s="94">
        <f t="shared" si="18"/>
        <v>1</v>
      </c>
      <c r="L155" s="61">
        <f t="shared" si="15"/>
        <v>0</v>
      </c>
    </row>
    <row r="156" spans="1:12" ht="12.75">
      <c r="A156" s="41"/>
      <c r="B156" s="42"/>
      <c r="C156" s="43"/>
      <c r="D156" s="62"/>
      <c r="E156" s="45"/>
      <c r="F156" s="63">
        <f t="shared" si="16"/>
        <v>0</v>
      </c>
      <c r="G156" s="45"/>
      <c r="H156" s="47">
        <f t="shared" si="17"/>
        <v>0</v>
      </c>
      <c r="I156" s="48"/>
      <c r="J156" s="49"/>
      <c r="K156" s="94">
        <f t="shared" si="18"/>
        <v>1</v>
      </c>
      <c r="L156" s="61">
        <f t="shared" si="15"/>
        <v>0</v>
      </c>
    </row>
    <row r="157" spans="1:12" ht="12.75">
      <c r="A157" s="52"/>
      <c r="B157" s="53"/>
      <c r="C157" s="54"/>
      <c r="D157" s="55"/>
      <c r="E157" s="56"/>
      <c r="F157" s="57">
        <f t="shared" si="16"/>
        <v>0</v>
      </c>
      <c r="G157" s="56"/>
      <c r="H157" s="58">
        <f t="shared" si="17"/>
        <v>0</v>
      </c>
      <c r="I157" s="59"/>
      <c r="J157" s="60"/>
      <c r="K157" s="94">
        <f t="shared" si="18"/>
        <v>1</v>
      </c>
      <c r="L157" s="61">
        <f t="shared" si="15"/>
        <v>0</v>
      </c>
    </row>
    <row r="158" spans="1:12" ht="12.75">
      <c r="A158" s="95"/>
      <c r="B158" s="53"/>
      <c r="C158" s="82"/>
      <c r="D158" s="55"/>
      <c r="E158" s="55"/>
      <c r="F158" s="57">
        <f t="shared" si="16"/>
        <v>0</v>
      </c>
      <c r="G158" s="55"/>
      <c r="H158" s="58">
        <f t="shared" si="17"/>
        <v>0</v>
      </c>
      <c r="I158" s="83"/>
      <c r="J158" s="83"/>
      <c r="K158" s="94">
        <f t="shared" si="18"/>
        <v>1</v>
      </c>
      <c r="L158" s="61">
        <f t="shared" si="15"/>
        <v>0</v>
      </c>
    </row>
    <row r="159" spans="1:12" ht="12.75">
      <c r="A159" s="95"/>
      <c r="B159" s="53"/>
      <c r="C159" s="82"/>
      <c r="D159" s="55"/>
      <c r="E159" s="55"/>
      <c r="F159" s="57">
        <f t="shared" si="16"/>
        <v>0</v>
      </c>
      <c r="G159" s="55"/>
      <c r="H159" s="58">
        <f t="shared" si="17"/>
        <v>0</v>
      </c>
      <c r="I159" s="83"/>
      <c r="J159" s="83"/>
      <c r="K159" s="94">
        <f t="shared" si="18"/>
        <v>1</v>
      </c>
      <c r="L159" s="61">
        <f t="shared" si="15"/>
        <v>0</v>
      </c>
    </row>
    <row r="160" spans="1:12" ht="12.75">
      <c r="A160" s="41"/>
      <c r="B160" s="42"/>
      <c r="C160" s="43"/>
      <c r="D160" s="62"/>
      <c r="E160" s="45"/>
      <c r="F160" s="63">
        <f t="shared" si="16"/>
        <v>0</v>
      </c>
      <c r="G160" s="45"/>
      <c r="H160" s="47">
        <f t="shared" si="17"/>
        <v>0</v>
      </c>
      <c r="I160" s="48"/>
      <c r="J160" s="49"/>
      <c r="K160" s="94">
        <f t="shared" si="18"/>
        <v>1</v>
      </c>
      <c r="L160" s="61">
        <f t="shared" si="15"/>
        <v>0</v>
      </c>
    </row>
    <row r="161" spans="1:12" ht="12.75">
      <c r="A161" s="52"/>
      <c r="B161" s="53"/>
      <c r="C161" s="54"/>
      <c r="D161" s="55"/>
      <c r="E161" s="56"/>
      <c r="F161" s="57">
        <f t="shared" si="16"/>
        <v>0</v>
      </c>
      <c r="G161" s="56"/>
      <c r="H161" s="58">
        <f t="shared" si="17"/>
        <v>0</v>
      </c>
      <c r="I161" s="59"/>
      <c r="J161" s="60"/>
      <c r="K161" s="94">
        <f t="shared" si="18"/>
        <v>1</v>
      </c>
      <c r="L161" s="61">
        <f t="shared" si="15"/>
        <v>0</v>
      </c>
    </row>
    <row r="162" spans="1:12" ht="12.75">
      <c r="A162" s="41"/>
      <c r="B162" s="42"/>
      <c r="C162" s="43"/>
      <c r="D162" s="62"/>
      <c r="E162" s="45"/>
      <c r="F162" s="63">
        <f t="shared" si="16"/>
        <v>0</v>
      </c>
      <c r="G162" s="45"/>
      <c r="H162" s="47">
        <f t="shared" si="17"/>
        <v>0</v>
      </c>
      <c r="I162" s="48"/>
      <c r="J162" s="49"/>
      <c r="K162" s="94">
        <f t="shared" si="18"/>
        <v>1</v>
      </c>
      <c r="L162" s="61">
        <f t="shared" si="15"/>
        <v>0</v>
      </c>
    </row>
    <row r="163" spans="1:12" ht="12.75">
      <c r="A163" s="52"/>
      <c r="B163" s="53"/>
      <c r="C163" s="54"/>
      <c r="D163" s="55"/>
      <c r="E163" s="56"/>
      <c r="F163" s="57">
        <f t="shared" si="16"/>
        <v>0</v>
      </c>
      <c r="G163" s="56"/>
      <c r="H163" s="58">
        <f t="shared" si="17"/>
        <v>0</v>
      </c>
      <c r="I163" s="59"/>
      <c r="J163" s="60"/>
      <c r="K163" s="94">
        <f t="shared" si="18"/>
        <v>1</v>
      </c>
      <c r="L163" s="61">
        <f t="shared" si="15"/>
        <v>0</v>
      </c>
    </row>
    <row r="164" spans="1:12" ht="12.75">
      <c r="A164" s="41"/>
      <c r="B164" s="62"/>
      <c r="C164" s="45"/>
      <c r="D164" s="62"/>
      <c r="E164" s="45"/>
      <c r="F164" s="63">
        <f t="shared" si="16"/>
        <v>0</v>
      </c>
      <c r="G164" s="45"/>
      <c r="H164" s="47">
        <f t="shared" si="17"/>
        <v>0</v>
      </c>
      <c r="I164" s="48"/>
      <c r="J164" s="49"/>
      <c r="K164" s="94">
        <f t="shared" si="18"/>
        <v>1</v>
      </c>
      <c r="L164" s="61">
        <f t="shared" si="15"/>
        <v>0</v>
      </c>
    </row>
    <row r="165" spans="1:12" ht="12.75">
      <c r="A165" s="52"/>
      <c r="B165" s="55"/>
      <c r="C165" s="56"/>
      <c r="D165" s="55"/>
      <c r="E165" s="56"/>
      <c r="F165" s="57">
        <f t="shared" si="16"/>
        <v>0</v>
      </c>
      <c r="G165" s="56"/>
      <c r="H165" s="58">
        <f t="shared" si="17"/>
        <v>0</v>
      </c>
      <c r="I165" s="59"/>
      <c r="J165" s="60"/>
      <c r="K165" s="94">
        <f t="shared" si="18"/>
        <v>1</v>
      </c>
      <c r="L165" s="61">
        <f t="shared" si="15"/>
        <v>0</v>
      </c>
    </row>
    <row r="166" spans="1:12" ht="13.5" thickBot="1">
      <c r="A166" s="64"/>
      <c r="B166" s="65"/>
      <c r="C166" s="66"/>
      <c r="D166" s="65"/>
      <c r="E166" s="66"/>
      <c r="F166" s="67">
        <f t="shared" si="16"/>
        <v>0</v>
      </c>
      <c r="G166" s="66"/>
      <c r="H166" s="68">
        <f t="shared" si="17"/>
        <v>0</v>
      </c>
      <c r="I166" s="69"/>
      <c r="J166" s="70"/>
      <c r="K166" s="96">
        <f t="shared" si="18"/>
        <v>1</v>
      </c>
      <c r="L166" s="72">
        <f>ROUNDUP(K166*5000*H166/365*20,0)/20</f>
        <v>0</v>
      </c>
    </row>
    <row r="168" ht="12.75">
      <c r="L168" s="98">
        <f>SUM(L134:L166)</f>
        <v>0</v>
      </c>
    </row>
    <row r="169" ht="13.5" thickBot="1">
      <c r="A169" s="75" t="s">
        <v>26</v>
      </c>
    </row>
    <row r="170" spans="1:12" ht="13.5" thickBot="1">
      <c r="A170" s="74"/>
      <c r="B170" s="1"/>
      <c r="C170" s="1"/>
      <c r="D170" s="1"/>
      <c r="E170" s="1"/>
      <c r="G170" s="1"/>
      <c r="H170" s="1"/>
      <c r="I170" s="1"/>
      <c r="J170" s="1" t="s">
        <v>2</v>
      </c>
      <c r="K170" s="1"/>
      <c r="L170" s="76">
        <f>L42+L82+L125+L168</f>
        <v>0</v>
      </c>
    </row>
    <row r="171" spans="1:12" ht="12.75">
      <c r="A171" s="74"/>
      <c r="B171" s="1"/>
      <c r="C171" s="1"/>
      <c r="D171" s="1"/>
      <c r="E171" s="1"/>
      <c r="G171" s="1"/>
      <c r="H171" s="1"/>
      <c r="I171" s="1"/>
      <c r="J171" s="1"/>
      <c r="K171" s="1"/>
      <c r="L171" s="101"/>
    </row>
    <row r="172" ht="12.75">
      <c r="A172" s="74"/>
    </row>
    <row r="173" ht="13.5" thickBot="1"/>
    <row r="174" spans="1:12" ht="12.75">
      <c r="A174" s="13" t="s">
        <v>3</v>
      </c>
      <c r="B174" s="14" t="s">
        <v>4</v>
      </c>
      <c r="C174" s="15" t="s">
        <v>5</v>
      </c>
      <c r="D174" s="16" t="s">
        <v>6</v>
      </c>
      <c r="E174" s="17" t="s">
        <v>7</v>
      </c>
      <c r="F174" s="14" t="s">
        <v>8</v>
      </c>
      <c r="G174" s="15" t="s">
        <v>38</v>
      </c>
      <c r="H174" s="14" t="s">
        <v>9</v>
      </c>
      <c r="I174" s="18" t="s">
        <v>10</v>
      </c>
      <c r="J174" s="14"/>
      <c r="K174" s="14" t="s">
        <v>1</v>
      </c>
      <c r="L174" s="19"/>
    </row>
    <row r="175" spans="1:12" ht="12.75">
      <c r="A175" s="21" t="s">
        <v>11</v>
      </c>
      <c r="B175" s="22" t="s">
        <v>12</v>
      </c>
      <c r="C175" s="23"/>
      <c r="D175" s="24" t="s">
        <v>13</v>
      </c>
      <c r="E175" s="24" t="s">
        <v>14</v>
      </c>
      <c r="F175" s="22" t="s">
        <v>15</v>
      </c>
      <c r="G175" s="23" t="s">
        <v>39</v>
      </c>
      <c r="H175" s="25" t="s">
        <v>16</v>
      </c>
      <c r="I175" s="26" t="s">
        <v>17</v>
      </c>
      <c r="J175" s="27" t="s">
        <v>18</v>
      </c>
      <c r="K175" s="28" t="s">
        <v>19</v>
      </c>
      <c r="L175" s="29" t="s">
        <v>20</v>
      </c>
    </row>
    <row r="176" spans="1:12" ht="13.5" thickBot="1">
      <c r="A176" s="30" t="s">
        <v>21</v>
      </c>
      <c r="B176" s="31"/>
      <c r="C176" s="32"/>
      <c r="D176" s="31" t="s">
        <v>22</v>
      </c>
      <c r="E176" s="33" t="s">
        <v>23</v>
      </c>
      <c r="F176" s="31" t="s">
        <v>24</v>
      </c>
      <c r="G176" s="34" t="s">
        <v>40</v>
      </c>
      <c r="H176" s="35"/>
      <c r="I176" s="36" t="s">
        <v>25</v>
      </c>
      <c r="J176" s="37"/>
      <c r="K176" s="38"/>
      <c r="L176" s="39"/>
    </row>
    <row r="177" spans="1:12" ht="12.75">
      <c r="A177" s="84"/>
      <c r="B177" s="85"/>
      <c r="C177" s="86"/>
      <c r="D177" s="87"/>
      <c r="E177" s="88"/>
      <c r="F177" s="89">
        <f>E177-D177</f>
        <v>0</v>
      </c>
      <c r="G177" s="88"/>
      <c r="H177" s="90">
        <f>IF(F177&gt;0,ROUNDUP(G177/F177,6),0)</f>
        <v>0</v>
      </c>
      <c r="I177" s="91"/>
      <c r="J177" s="92"/>
      <c r="K177" s="93">
        <f>IF(SUM(J177-I177+1)&gt;365,365,SUM(J177-I177+1))</f>
        <v>1</v>
      </c>
      <c r="L177" s="51">
        <f>ROUNDUP(K177*5000*H177/365*20,0)/20</f>
        <v>0</v>
      </c>
    </row>
    <row r="178" spans="1:12" ht="12.75">
      <c r="A178" s="52"/>
      <c r="B178" s="53"/>
      <c r="C178" s="54"/>
      <c r="D178" s="55"/>
      <c r="E178" s="56"/>
      <c r="F178" s="57">
        <f>E178-D178</f>
        <v>0</v>
      </c>
      <c r="G178" s="56"/>
      <c r="H178" s="58">
        <f>IF(F178&gt;0,ROUNDUP(G178/F178,6),0)</f>
        <v>0</v>
      </c>
      <c r="I178" s="59"/>
      <c r="J178" s="60"/>
      <c r="K178" s="94">
        <f>IF(SUM(J178-I178+1)&gt;365,365,SUM(J178-I178+1))</f>
        <v>1</v>
      </c>
      <c r="L178" s="61">
        <f aca="true" t="shared" si="19" ref="L178:L208">ROUNDUP(K178*5000*H178/365*20,0)/20</f>
        <v>0</v>
      </c>
    </row>
    <row r="179" spans="1:12" ht="12.75">
      <c r="A179" s="41"/>
      <c r="B179" s="42"/>
      <c r="C179" s="43"/>
      <c r="D179" s="62"/>
      <c r="E179" s="45"/>
      <c r="F179" s="63">
        <f>E179-D179</f>
        <v>0</v>
      </c>
      <c r="G179" s="45"/>
      <c r="H179" s="47">
        <f>IF(F179&gt;0,ROUNDUP(G179/F179,6),0)</f>
        <v>0</v>
      </c>
      <c r="I179" s="48"/>
      <c r="J179" s="49"/>
      <c r="K179" s="94">
        <f>IF(SUM(J179-I179+1)&gt;365,365,SUM(J179-I179+1))</f>
        <v>1</v>
      </c>
      <c r="L179" s="61">
        <f t="shared" si="19"/>
        <v>0</v>
      </c>
    </row>
    <row r="180" spans="1:12" ht="12.75">
      <c r="A180" s="52"/>
      <c r="B180" s="53"/>
      <c r="C180" s="54"/>
      <c r="D180" s="55"/>
      <c r="E180" s="56"/>
      <c r="F180" s="57">
        <f aca="true" t="shared" si="20" ref="F180:F209">E180-D180</f>
        <v>0</v>
      </c>
      <c r="G180" s="56"/>
      <c r="H180" s="58">
        <f aca="true" t="shared" si="21" ref="H180:H209">IF(F180&gt;0,ROUNDUP(G180/F180,6),0)</f>
        <v>0</v>
      </c>
      <c r="I180" s="59"/>
      <c r="J180" s="60"/>
      <c r="K180" s="94">
        <f aca="true" t="shared" si="22" ref="K180:K209">IF(SUM(J180-I180+1)&gt;365,365,SUM(J180-I180+1))</f>
        <v>1</v>
      </c>
      <c r="L180" s="61">
        <f t="shared" si="19"/>
        <v>0</v>
      </c>
    </row>
    <row r="181" spans="1:12" ht="12.75">
      <c r="A181" s="52"/>
      <c r="B181" s="53"/>
      <c r="C181" s="54"/>
      <c r="D181" s="55"/>
      <c r="E181" s="56"/>
      <c r="F181" s="57">
        <f t="shared" si="20"/>
        <v>0</v>
      </c>
      <c r="G181" s="56"/>
      <c r="H181" s="58">
        <f t="shared" si="21"/>
        <v>0</v>
      </c>
      <c r="I181" s="59"/>
      <c r="J181" s="60"/>
      <c r="K181" s="94">
        <f t="shared" si="22"/>
        <v>1</v>
      </c>
      <c r="L181" s="61">
        <f t="shared" si="19"/>
        <v>0</v>
      </c>
    </row>
    <row r="182" spans="1:12" ht="12.75">
      <c r="A182" s="52"/>
      <c r="B182" s="53"/>
      <c r="C182" s="54"/>
      <c r="D182" s="55"/>
      <c r="E182" s="56"/>
      <c r="F182" s="57">
        <f t="shared" si="20"/>
        <v>0</v>
      </c>
      <c r="G182" s="56"/>
      <c r="H182" s="58">
        <f t="shared" si="21"/>
        <v>0</v>
      </c>
      <c r="I182" s="59"/>
      <c r="J182" s="60"/>
      <c r="K182" s="94">
        <f t="shared" si="22"/>
        <v>1</v>
      </c>
      <c r="L182" s="61">
        <f t="shared" si="19"/>
        <v>0</v>
      </c>
    </row>
    <row r="183" spans="1:12" ht="12.75">
      <c r="A183" s="52"/>
      <c r="B183" s="53"/>
      <c r="C183" s="54"/>
      <c r="D183" s="55"/>
      <c r="E183" s="56"/>
      <c r="F183" s="57">
        <f t="shared" si="20"/>
        <v>0</v>
      </c>
      <c r="G183" s="56"/>
      <c r="H183" s="58">
        <f t="shared" si="21"/>
        <v>0</v>
      </c>
      <c r="I183" s="59"/>
      <c r="J183" s="60"/>
      <c r="K183" s="94">
        <f t="shared" si="22"/>
        <v>1</v>
      </c>
      <c r="L183" s="61">
        <f t="shared" si="19"/>
        <v>0</v>
      </c>
    </row>
    <row r="184" spans="1:12" ht="12.75">
      <c r="A184" s="52"/>
      <c r="B184" s="53"/>
      <c r="C184" s="54"/>
      <c r="D184" s="55"/>
      <c r="E184" s="56"/>
      <c r="F184" s="57">
        <f t="shared" si="20"/>
        <v>0</v>
      </c>
      <c r="G184" s="56"/>
      <c r="H184" s="58">
        <f t="shared" si="21"/>
        <v>0</v>
      </c>
      <c r="I184" s="59"/>
      <c r="J184" s="60"/>
      <c r="K184" s="94">
        <f t="shared" si="22"/>
        <v>1</v>
      </c>
      <c r="L184" s="61">
        <f t="shared" si="19"/>
        <v>0</v>
      </c>
    </row>
    <row r="185" spans="1:12" ht="12.75">
      <c r="A185" s="52"/>
      <c r="B185" s="53"/>
      <c r="C185" s="54"/>
      <c r="D185" s="55"/>
      <c r="E185" s="56"/>
      <c r="F185" s="57">
        <f t="shared" si="20"/>
        <v>0</v>
      </c>
      <c r="G185" s="56"/>
      <c r="H185" s="58">
        <f t="shared" si="21"/>
        <v>0</v>
      </c>
      <c r="I185" s="59"/>
      <c r="J185" s="60"/>
      <c r="K185" s="94">
        <f t="shared" si="22"/>
        <v>1</v>
      </c>
      <c r="L185" s="61">
        <f t="shared" si="19"/>
        <v>0</v>
      </c>
    </row>
    <row r="186" spans="1:12" ht="12.75">
      <c r="A186" s="52"/>
      <c r="B186" s="53"/>
      <c r="C186" s="54"/>
      <c r="D186" s="55"/>
      <c r="E186" s="56"/>
      <c r="F186" s="57">
        <f t="shared" si="20"/>
        <v>0</v>
      </c>
      <c r="G186" s="56"/>
      <c r="H186" s="58">
        <f t="shared" si="21"/>
        <v>0</v>
      </c>
      <c r="I186" s="59"/>
      <c r="J186" s="60"/>
      <c r="K186" s="94">
        <f t="shared" si="22"/>
        <v>1</v>
      </c>
      <c r="L186" s="61">
        <f t="shared" si="19"/>
        <v>0</v>
      </c>
    </row>
    <row r="187" spans="1:12" ht="12.75">
      <c r="A187" s="52"/>
      <c r="B187" s="53"/>
      <c r="C187" s="54"/>
      <c r="D187" s="55"/>
      <c r="E187" s="56"/>
      <c r="F187" s="57">
        <f t="shared" si="20"/>
        <v>0</v>
      </c>
      <c r="G187" s="56"/>
      <c r="H187" s="58">
        <f t="shared" si="21"/>
        <v>0</v>
      </c>
      <c r="I187" s="59"/>
      <c r="J187" s="60"/>
      <c r="K187" s="94">
        <f t="shared" si="22"/>
        <v>1</v>
      </c>
      <c r="L187" s="61">
        <f t="shared" si="19"/>
        <v>0</v>
      </c>
    </row>
    <row r="188" spans="1:12" ht="12.75">
      <c r="A188" s="52"/>
      <c r="B188" s="53"/>
      <c r="C188" s="54"/>
      <c r="D188" s="55"/>
      <c r="E188" s="56"/>
      <c r="F188" s="57">
        <f t="shared" si="20"/>
        <v>0</v>
      </c>
      <c r="G188" s="56"/>
      <c r="H188" s="58">
        <f t="shared" si="21"/>
        <v>0</v>
      </c>
      <c r="I188" s="59"/>
      <c r="J188" s="60"/>
      <c r="K188" s="94">
        <f t="shared" si="22"/>
        <v>1</v>
      </c>
      <c r="L188" s="61">
        <f t="shared" si="19"/>
        <v>0</v>
      </c>
    </row>
    <row r="189" spans="1:12" ht="12.75">
      <c r="A189" s="52"/>
      <c r="B189" s="53"/>
      <c r="C189" s="54"/>
      <c r="D189" s="55"/>
      <c r="E189" s="56"/>
      <c r="F189" s="57">
        <f t="shared" si="20"/>
        <v>0</v>
      </c>
      <c r="G189" s="56"/>
      <c r="H189" s="58">
        <f t="shared" si="21"/>
        <v>0</v>
      </c>
      <c r="I189" s="59"/>
      <c r="J189" s="60"/>
      <c r="K189" s="94">
        <f t="shared" si="22"/>
        <v>1</v>
      </c>
      <c r="L189" s="61">
        <f t="shared" si="19"/>
        <v>0</v>
      </c>
    </row>
    <row r="190" spans="1:12" ht="12.75">
      <c r="A190" s="52"/>
      <c r="B190" s="53"/>
      <c r="C190" s="54"/>
      <c r="D190" s="55"/>
      <c r="E190" s="56"/>
      <c r="F190" s="57">
        <f t="shared" si="20"/>
        <v>0</v>
      </c>
      <c r="G190" s="56"/>
      <c r="H190" s="58">
        <f t="shared" si="21"/>
        <v>0</v>
      </c>
      <c r="I190" s="59"/>
      <c r="J190" s="60"/>
      <c r="K190" s="94">
        <f t="shared" si="22"/>
        <v>1</v>
      </c>
      <c r="L190" s="61">
        <f t="shared" si="19"/>
        <v>0</v>
      </c>
    </row>
    <row r="191" spans="1:12" ht="12.75">
      <c r="A191" s="41"/>
      <c r="B191" s="42"/>
      <c r="C191" s="43"/>
      <c r="D191" s="62"/>
      <c r="E191" s="45"/>
      <c r="F191" s="63">
        <f t="shared" si="20"/>
        <v>0</v>
      </c>
      <c r="G191" s="45"/>
      <c r="H191" s="47">
        <f t="shared" si="21"/>
        <v>0</v>
      </c>
      <c r="I191" s="48"/>
      <c r="J191" s="49"/>
      <c r="K191" s="94">
        <f t="shared" si="22"/>
        <v>1</v>
      </c>
      <c r="L191" s="61">
        <f t="shared" si="19"/>
        <v>0</v>
      </c>
    </row>
    <row r="192" spans="1:12" ht="12.75">
      <c r="A192" s="52"/>
      <c r="B192" s="53"/>
      <c r="C192" s="54"/>
      <c r="D192" s="55"/>
      <c r="E192" s="56"/>
      <c r="F192" s="57">
        <f t="shared" si="20"/>
        <v>0</v>
      </c>
      <c r="G192" s="56"/>
      <c r="H192" s="58">
        <f t="shared" si="21"/>
        <v>0</v>
      </c>
      <c r="I192" s="59"/>
      <c r="J192" s="60"/>
      <c r="K192" s="94">
        <f t="shared" si="22"/>
        <v>1</v>
      </c>
      <c r="L192" s="61">
        <f t="shared" si="19"/>
        <v>0</v>
      </c>
    </row>
    <row r="193" spans="1:12" ht="12.75">
      <c r="A193" s="52"/>
      <c r="B193" s="53"/>
      <c r="C193" s="54"/>
      <c r="D193" s="55"/>
      <c r="E193" s="56"/>
      <c r="F193" s="57">
        <f t="shared" si="20"/>
        <v>0</v>
      </c>
      <c r="G193" s="56"/>
      <c r="H193" s="58">
        <f t="shared" si="21"/>
        <v>0</v>
      </c>
      <c r="I193" s="59"/>
      <c r="J193" s="60"/>
      <c r="K193" s="94">
        <f t="shared" si="22"/>
        <v>1</v>
      </c>
      <c r="L193" s="61">
        <f t="shared" si="19"/>
        <v>0</v>
      </c>
    </row>
    <row r="194" spans="1:12" ht="12.75">
      <c r="A194" s="52"/>
      <c r="B194" s="53"/>
      <c r="C194" s="54"/>
      <c r="D194" s="55"/>
      <c r="E194" s="56"/>
      <c r="F194" s="57">
        <f t="shared" si="20"/>
        <v>0</v>
      </c>
      <c r="G194" s="56"/>
      <c r="H194" s="58">
        <f t="shared" si="21"/>
        <v>0</v>
      </c>
      <c r="I194" s="59"/>
      <c r="J194" s="60"/>
      <c r="K194" s="94">
        <f t="shared" si="22"/>
        <v>1</v>
      </c>
      <c r="L194" s="61">
        <f t="shared" si="19"/>
        <v>0</v>
      </c>
    </row>
    <row r="195" spans="1:12" ht="12.75">
      <c r="A195" s="52"/>
      <c r="B195" s="53"/>
      <c r="C195" s="54"/>
      <c r="D195" s="55"/>
      <c r="E195" s="56"/>
      <c r="F195" s="57">
        <f t="shared" si="20"/>
        <v>0</v>
      </c>
      <c r="G195" s="56"/>
      <c r="H195" s="58">
        <f t="shared" si="21"/>
        <v>0</v>
      </c>
      <c r="I195" s="59"/>
      <c r="J195" s="60"/>
      <c r="K195" s="94">
        <f t="shared" si="22"/>
        <v>1</v>
      </c>
      <c r="L195" s="61">
        <f t="shared" si="19"/>
        <v>0</v>
      </c>
    </row>
    <row r="196" spans="1:12" ht="12.75">
      <c r="A196" s="52"/>
      <c r="B196" s="53"/>
      <c r="C196" s="54"/>
      <c r="D196" s="55"/>
      <c r="E196" s="56"/>
      <c r="F196" s="57">
        <f t="shared" si="20"/>
        <v>0</v>
      </c>
      <c r="G196" s="56"/>
      <c r="H196" s="58">
        <f t="shared" si="21"/>
        <v>0</v>
      </c>
      <c r="I196" s="59"/>
      <c r="J196" s="60"/>
      <c r="K196" s="94">
        <f t="shared" si="22"/>
        <v>1</v>
      </c>
      <c r="L196" s="61">
        <f t="shared" si="19"/>
        <v>0</v>
      </c>
    </row>
    <row r="197" spans="1:12" ht="12.75">
      <c r="A197" s="52"/>
      <c r="B197" s="53"/>
      <c r="C197" s="54"/>
      <c r="D197" s="55"/>
      <c r="E197" s="56"/>
      <c r="F197" s="57">
        <f t="shared" si="20"/>
        <v>0</v>
      </c>
      <c r="G197" s="56"/>
      <c r="H197" s="58">
        <f t="shared" si="21"/>
        <v>0</v>
      </c>
      <c r="I197" s="59"/>
      <c r="J197" s="60"/>
      <c r="K197" s="94">
        <f t="shared" si="22"/>
        <v>1</v>
      </c>
      <c r="L197" s="61">
        <f t="shared" si="19"/>
        <v>0</v>
      </c>
    </row>
    <row r="198" spans="1:12" ht="12.75">
      <c r="A198" s="52"/>
      <c r="B198" s="53"/>
      <c r="C198" s="54"/>
      <c r="D198" s="55"/>
      <c r="E198" s="56"/>
      <c r="F198" s="57">
        <f t="shared" si="20"/>
        <v>0</v>
      </c>
      <c r="G198" s="56"/>
      <c r="H198" s="58">
        <f t="shared" si="21"/>
        <v>0</v>
      </c>
      <c r="I198" s="59"/>
      <c r="J198" s="60"/>
      <c r="K198" s="94">
        <f t="shared" si="22"/>
        <v>1</v>
      </c>
      <c r="L198" s="61">
        <f t="shared" si="19"/>
        <v>0</v>
      </c>
    </row>
    <row r="199" spans="1:12" ht="12.75">
      <c r="A199" s="41"/>
      <c r="B199" s="42"/>
      <c r="C199" s="43"/>
      <c r="D199" s="62"/>
      <c r="E199" s="45"/>
      <c r="F199" s="63">
        <f t="shared" si="20"/>
        <v>0</v>
      </c>
      <c r="G199" s="45"/>
      <c r="H199" s="47">
        <f t="shared" si="21"/>
        <v>0</v>
      </c>
      <c r="I199" s="48"/>
      <c r="J199" s="49"/>
      <c r="K199" s="94">
        <f t="shared" si="22"/>
        <v>1</v>
      </c>
      <c r="L199" s="61">
        <f t="shared" si="19"/>
        <v>0</v>
      </c>
    </row>
    <row r="200" spans="1:12" ht="12.75">
      <c r="A200" s="52"/>
      <c r="B200" s="53"/>
      <c r="C200" s="54"/>
      <c r="D200" s="55"/>
      <c r="E200" s="56"/>
      <c r="F200" s="57">
        <f t="shared" si="20"/>
        <v>0</v>
      </c>
      <c r="G200" s="56"/>
      <c r="H200" s="58">
        <f t="shared" si="21"/>
        <v>0</v>
      </c>
      <c r="I200" s="59"/>
      <c r="J200" s="60"/>
      <c r="K200" s="94">
        <f t="shared" si="22"/>
        <v>1</v>
      </c>
      <c r="L200" s="61">
        <f t="shared" si="19"/>
        <v>0</v>
      </c>
    </row>
    <row r="201" spans="1:12" ht="12.75">
      <c r="A201" s="95"/>
      <c r="B201" s="53"/>
      <c r="C201" s="82"/>
      <c r="D201" s="55"/>
      <c r="E201" s="55"/>
      <c r="F201" s="57">
        <f t="shared" si="20"/>
        <v>0</v>
      </c>
      <c r="G201" s="55"/>
      <c r="H201" s="58">
        <f t="shared" si="21"/>
        <v>0</v>
      </c>
      <c r="I201" s="83"/>
      <c r="J201" s="83"/>
      <c r="K201" s="94">
        <f t="shared" si="22"/>
        <v>1</v>
      </c>
      <c r="L201" s="61">
        <f t="shared" si="19"/>
        <v>0</v>
      </c>
    </row>
    <row r="202" spans="1:12" ht="12.75">
      <c r="A202" s="95"/>
      <c r="B202" s="53"/>
      <c r="C202" s="82"/>
      <c r="D202" s="55"/>
      <c r="E202" s="55"/>
      <c r="F202" s="57">
        <f t="shared" si="20"/>
        <v>0</v>
      </c>
      <c r="G202" s="55"/>
      <c r="H202" s="58">
        <f t="shared" si="21"/>
        <v>0</v>
      </c>
      <c r="I202" s="83"/>
      <c r="J202" s="83"/>
      <c r="K202" s="94">
        <f t="shared" si="22"/>
        <v>1</v>
      </c>
      <c r="L202" s="61">
        <f t="shared" si="19"/>
        <v>0</v>
      </c>
    </row>
    <row r="203" spans="1:12" ht="12.75">
      <c r="A203" s="41"/>
      <c r="B203" s="42"/>
      <c r="C203" s="43"/>
      <c r="D203" s="62"/>
      <c r="E203" s="45"/>
      <c r="F203" s="63">
        <f t="shared" si="20"/>
        <v>0</v>
      </c>
      <c r="G203" s="45"/>
      <c r="H203" s="47">
        <f t="shared" si="21"/>
        <v>0</v>
      </c>
      <c r="I203" s="48"/>
      <c r="J203" s="49"/>
      <c r="K203" s="94">
        <f t="shared" si="22"/>
        <v>1</v>
      </c>
      <c r="L203" s="61">
        <f t="shared" si="19"/>
        <v>0</v>
      </c>
    </row>
    <row r="204" spans="1:12" ht="12.75">
      <c r="A204" s="52"/>
      <c r="B204" s="53"/>
      <c r="C204" s="54"/>
      <c r="D204" s="55"/>
      <c r="E204" s="56"/>
      <c r="F204" s="57">
        <f t="shared" si="20"/>
        <v>0</v>
      </c>
      <c r="G204" s="56"/>
      <c r="H204" s="58">
        <f t="shared" si="21"/>
        <v>0</v>
      </c>
      <c r="I204" s="59"/>
      <c r="J204" s="60"/>
      <c r="K204" s="94">
        <f t="shared" si="22"/>
        <v>1</v>
      </c>
      <c r="L204" s="61">
        <f t="shared" si="19"/>
        <v>0</v>
      </c>
    </row>
    <row r="205" spans="1:12" ht="12.75">
      <c r="A205" s="41"/>
      <c r="B205" s="42"/>
      <c r="C205" s="43"/>
      <c r="D205" s="62"/>
      <c r="E205" s="45"/>
      <c r="F205" s="63">
        <f t="shared" si="20"/>
        <v>0</v>
      </c>
      <c r="G205" s="45"/>
      <c r="H205" s="47">
        <f t="shared" si="21"/>
        <v>0</v>
      </c>
      <c r="I205" s="48"/>
      <c r="J205" s="49"/>
      <c r="K205" s="94">
        <f t="shared" si="22"/>
        <v>1</v>
      </c>
      <c r="L205" s="61">
        <f t="shared" si="19"/>
        <v>0</v>
      </c>
    </row>
    <row r="206" spans="1:12" ht="12.75">
      <c r="A206" s="52"/>
      <c r="B206" s="53"/>
      <c r="C206" s="54"/>
      <c r="D206" s="55"/>
      <c r="E206" s="56"/>
      <c r="F206" s="57">
        <f t="shared" si="20"/>
        <v>0</v>
      </c>
      <c r="G206" s="56"/>
      <c r="H206" s="58">
        <f t="shared" si="21"/>
        <v>0</v>
      </c>
      <c r="I206" s="59"/>
      <c r="J206" s="60"/>
      <c r="K206" s="94">
        <f t="shared" si="22"/>
        <v>1</v>
      </c>
      <c r="L206" s="61">
        <f t="shared" si="19"/>
        <v>0</v>
      </c>
    </row>
    <row r="207" spans="1:12" ht="12.75">
      <c r="A207" s="41"/>
      <c r="B207" s="62"/>
      <c r="C207" s="45"/>
      <c r="D207" s="62"/>
      <c r="E207" s="45"/>
      <c r="F207" s="63">
        <f t="shared" si="20"/>
        <v>0</v>
      </c>
      <c r="G207" s="45"/>
      <c r="H207" s="47">
        <f t="shared" si="21"/>
        <v>0</v>
      </c>
      <c r="I207" s="48"/>
      <c r="J207" s="49"/>
      <c r="K207" s="94">
        <f t="shared" si="22"/>
        <v>1</v>
      </c>
      <c r="L207" s="61">
        <f t="shared" si="19"/>
        <v>0</v>
      </c>
    </row>
    <row r="208" spans="1:12" ht="12.75">
      <c r="A208" s="52"/>
      <c r="B208" s="55"/>
      <c r="C208" s="56"/>
      <c r="D208" s="55"/>
      <c r="E208" s="56"/>
      <c r="F208" s="57">
        <f t="shared" si="20"/>
        <v>0</v>
      </c>
      <c r="G208" s="56"/>
      <c r="H208" s="58">
        <f t="shared" si="21"/>
        <v>0</v>
      </c>
      <c r="I208" s="59"/>
      <c r="J208" s="60"/>
      <c r="K208" s="94">
        <f t="shared" si="22"/>
        <v>1</v>
      </c>
      <c r="L208" s="61">
        <f t="shared" si="19"/>
        <v>0</v>
      </c>
    </row>
    <row r="209" spans="1:12" ht="13.5" thickBot="1">
      <c r="A209" s="64"/>
      <c r="B209" s="65"/>
      <c r="C209" s="66"/>
      <c r="D209" s="65"/>
      <c r="E209" s="66"/>
      <c r="F209" s="67">
        <f t="shared" si="20"/>
        <v>0</v>
      </c>
      <c r="G209" s="66"/>
      <c r="H209" s="68">
        <f t="shared" si="21"/>
        <v>0</v>
      </c>
      <c r="I209" s="69"/>
      <c r="J209" s="70"/>
      <c r="K209" s="96">
        <f t="shared" si="22"/>
        <v>1</v>
      </c>
      <c r="L209" s="72">
        <f>ROUNDUP(K209*5000*H209/365*20,0)/20</f>
        <v>0</v>
      </c>
    </row>
    <row r="211" ht="12.75">
      <c r="L211" s="98">
        <f>SUM(L177:L209)</f>
        <v>0</v>
      </c>
    </row>
    <row r="212" ht="13.5" thickBot="1">
      <c r="A212" s="75" t="s">
        <v>26</v>
      </c>
    </row>
    <row r="213" spans="1:12" ht="13.5" thickBot="1">
      <c r="A213" s="74"/>
      <c r="B213" s="1"/>
      <c r="C213" s="1"/>
      <c r="D213" s="1"/>
      <c r="E213" s="1"/>
      <c r="G213" s="1"/>
      <c r="H213" s="1"/>
      <c r="I213" s="1"/>
      <c r="J213" s="1" t="s">
        <v>2</v>
      </c>
      <c r="K213" s="1"/>
      <c r="L213" s="76">
        <f>L42+L82+L125+L168+L211</f>
        <v>0</v>
      </c>
    </row>
    <row r="214" spans="1:12" ht="12.75">
      <c r="A214" s="74"/>
      <c r="B214" s="1"/>
      <c r="C214" s="1"/>
      <c r="D214" s="1"/>
      <c r="E214" s="1"/>
      <c r="G214" s="1"/>
      <c r="H214" s="1"/>
      <c r="I214" s="1"/>
      <c r="J214" s="1"/>
      <c r="K214" s="1"/>
      <c r="L214" s="101"/>
    </row>
    <row r="215" ht="12.75">
      <c r="A215" s="74"/>
    </row>
    <row r="216" ht="13.5" thickBot="1"/>
    <row r="217" spans="1:12" ht="12.75">
      <c r="A217" s="13" t="s">
        <v>3</v>
      </c>
      <c r="B217" s="14" t="s">
        <v>4</v>
      </c>
      <c r="C217" s="15" t="s">
        <v>5</v>
      </c>
      <c r="D217" s="16" t="s">
        <v>6</v>
      </c>
      <c r="E217" s="17" t="s">
        <v>7</v>
      </c>
      <c r="F217" s="14" t="s">
        <v>8</v>
      </c>
      <c r="G217" s="15" t="s">
        <v>38</v>
      </c>
      <c r="H217" s="14" t="s">
        <v>9</v>
      </c>
      <c r="I217" s="18" t="s">
        <v>10</v>
      </c>
      <c r="J217" s="14"/>
      <c r="K217" s="14" t="s">
        <v>1</v>
      </c>
      <c r="L217" s="19"/>
    </row>
    <row r="218" spans="1:12" ht="12.75">
      <c r="A218" s="21" t="s">
        <v>11</v>
      </c>
      <c r="B218" s="22" t="s">
        <v>12</v>
      </c>
      <c r="C218" s="23"/>
      <c r="D218" s="24" t="s">
        <v>13</v>
      </c>
      <c r="E218" s="24" t="s">
        <v>14</v>
      </c>
      <c r="F218" s="22" t="s">
        <v>15</v>
      </c>
      <c r="G218" s="23" t="s">
        <v>39</v>
      </c>
      <c r="H218" s="25" t="s">
        <v>16</v>
      </c>
      <c r="I218" s="26" t="s">
        <v>17</v>
      </c>
      <c r="J218" s="27" t="s">
        <v>18</v>
      </c>
      <c r="K218" s="28" t="s">
        <v>19</v>
      </c>
      <c r="L218" s="29" t="s">
        <v>20</v>
      </c>
    </row>
    <row r="219" spans="1:12" ht="13.5" thickBot="1">
      <c r="A219" s="30" t="s">
        <v>21</v>
      </c>
      <c r="B219" s="31"/>
      <c r="C219" s="32"/>
      <c r="D219" s="31" t="s">
        <v>22</v>
      </c>
      <c r="E219" s="33" t="s">
        <v>23</v>
      </c>
      <c r="F219" s="31" t="s">
        <v>24</v>
      </c>
      <c r="G219" s="34" t="s">
        <v>40</v>
      </c>
      <c r="H219" s="35"/>
      <c r="I219" s="36" t="s">
        <v>25</v>
      </c>
      <c r="J219" s="37"/>
      <c r="K219" s="38"/>
      <c r="L219" s="39"/>
    </row>
    <row r="220" spans="1:12" ht="12.75">
      <c r="A220" s="84"/>
      <c r="B220" s="85"/>
      <c r="C220" s="86"/>
      <c r="D220" s="87"/>
      <c r="E220" s="88"/>
      <c r="F220" s="89">
        <f>E220-D220</f>
        <v>0</v>
      </c>
      <c r="G220" s="88"/>
      <c r="H220" s="90">
        <f>IF(F220&gt;0,ROUNDUP(G220/F220,6),0)</f>
        <v>0</v>
      </c>
      <c r="I220" s="91"/>
      <c r="J220" s="92"/>
      <c r="K220" s="93">
        <f>IF(SUM(J220-I220+1)&gt;365,365,SUM(J220-I220+1))</f>
        <v>1</v>
      </c>
      <c r="L220" s="51">
        <f>ROUNDUP(K220*5000*H220/365*20,0)/20</f>
        <v>0</v>
      </c>
    </row>
    <row r="221" spans="1:12" ht="12.75">
      <c r="A221" s="52"/>
      <c r="B221" s="53"/>
      <c r="C221" s="54"/>
      <c r="D221" s="55"/>
      <c r="E221" s="56"/>
      <c r="F221" s="57">
        <f>E221-D221</f>
        <v>0</v>
      </c>
      <c r="G221" s="56"/>
      <c r="H221" s="58">
        <f>IF(F221&gt;0,ROUNDUP(G221/F221,6),0)</f>
        <v>0</v>
      </c>
      <c r="I221" s="59"/>
      <c r="J221" s="60"/>
      <c r="K221" s="94">
        <f>IF(SUM(J221-I221+1)&gt;365,365,SUM(J221-I221+1))</f>
        <v>1</v>
      </c>
      <c r="L221" s="61">
        <f aca="true" t="shared" si="23" ref="L221:L251">ROUNDUP(K221*5000*H221/365*20,0)/20</f>
        <v>0</v>
      </c>
    </row>
    <row r="222" spans="1:12" ht="12.75">
      <c r="A222" s="41"/>
      <c r="B222" s="42"/>
      <c r="C222" s="43"/>
      <c r="D222" s="62"/>
      <c r="E222" s="45"/>
      <c r="F222" s="63">
        <f>E222-D222</f>
        <v>0</v>
      </c>
      <c r="G222" s="45"/>
      <c r="H222" s="47">
        <f>IF(F222&gt;0,ROUNDUP(G222/F222,6),0)</f>
        <v>0</v>
      </c>
      <c r="I222" s="48"/>
      <c r="J222" s="49"/>
      <c r="K222" s="94">
        <f>IF(SUM(J222-I222+1)&gt;365,365,SUM(J222-I222+1))</f>
        <v>1</v>
      </c>
      <c r="L222" s="61">
        <f t="shared" si="23"/>
        <v>0</v>
      </c>
    </row>
    <row r="223" spans="1:12" ht="12.75">
      <c r="A223" s="52"/>
      <c r="B223" s="53"/>
      <c r="C223" s="54"/>
      <c r="D223" s="55"/>
      <c r="E223" s="56"/>
      <c r="F223" s="57">
        <f aca="true" t="shared" si="24" ref="F223:F252">E223-D223</f>
        <v>0</v>
      </c>
      <c r="G223" s="56"/>
      <c r="H223" s="58">
        <f aca="true" t="shared" si="25" ref="H223:H252">IF(F223&gt;0,ROUNDUP(G223/F223,6),0)</f>
        <v>0</v>
      </c>
      <c r="I223" s="59"/>
      <c r="J223" s="60"/>
      <c r="K223" s="94">
        <f aca="true" t="shared" si="26" ref="K223:K252">IF(SUM(J223-I223+1)&gt;365,365,SUM(J223-I223+1))</f>
        <v>1</v>
      </c>
      <c r="L223" s="61">
        <f t="shared" si="23"/>
        <v>0</v>
      </c>
    </row>
    <row r="224" spans="1:12" ht="12.75">
      <c r="A224" s="52"/>
      <c r="B224" s="53"/>
      <c r="C224" s="54"/>
      <c r="D224" s="55"/>
      <c r="E224" s="56"/>
      <c r="F224" s="57">
        <f t="shared" si="24"/>
        <v>0</v>
      </c>
      <c r="G224" s="56"/>
      <c r="H224" s="58">
        <f t="shared" si="25"/>
        <v>0</v>
      </c>
      <c r="I224" s="59"/>
      <c r="J224" s="60"/>
      <c r="K224" s="94">
        <f t="shared" si="26"/>
        <v>1</v>
      </c>
      <c r="L224" s="61">
        <f t="shared" si="23"/>
        <v>0</v>
      </c>
    </row>
    <row r="225" spans="1:12" ht="12.75">
      <c r="A225" s="52"/>
      <c r="B225" s="53"/>
      <c r="C225" s="54"/>
      <c r="D225" s="55"/>
      <c r="E225" s="56"/>
      <c r="F225" s="57">
        <f t="shared" si="24"/>
        <v>0</v>
      </c>
      <c r="G225" s="56"/>
      <c r="H225" s="58">
        <f t="shared" si="25"/>
        <v>0</v>
      </c>
      <c r="I225" s="59"/>
      <c r="J225" s="60"/>
      <c r="K225" s="94">
        <f t="shared" si="26"/>
        <v>1</v>
      </c>
      <c r="L225" s="61">
        <f t="shared" si="23"/>
        <v>0</v>
      </c>
    </row>
    <row r="226" spans="1:12" ht="12.75">
      <c r="A226" s="52"/>
      <c r="B226" s="53"/>
      <c r="C226" s="54"/>
      <c r="D226" s="55"/>
      <c r="E226" s="56"/>
      <c r="F226" s="57">
        <f t="shared" si="24"/>
        <v>0</v>
      </c>
      <c r="G226" s="56"/>
      <c r="H226" s="58">
        <f t="shared" si="25"/>
        <v>0</v>
      </c>
      <c r="I226" s="59"/>
      <c r="J226" s="60"/>
      <c r="K226" s="94">
        <f t="shared" si="26"/>
        <v>1</v>
      </c>
      <c r="L226" s="61">
        <f t="shared" si="23"/>
        <v>0</v>
      </c>
    </row>
    <row r="227" spans="1:12" ht="12.75">
      <c r="A227" s="52"/>
      <c r="B227" s="53"/>
      <c r="C227" s="54"/>
      <c r="D227" s="55"/>
      <c r="E227" s="56"/>
      <c r="F227" s="57">
        <f t="shared" si="24"/>
        <v>0</v>
      </c>
      <c r="G227" s="56"/>
      <c r="H227" s="58">
        <f t="shared" si="25"/>
        <v>0</v>
      </c>
      <c r="I227" s="59"/>
      <c r="J227" s="60"/>
      <c r="K227" s="94">
        <f t="shared" si="26"/>
        <v>1</v>
      </c>
      <c r="L227" s="61">
        <f t="shared" si="23"/>
        <v>0</v>
      </c>
    </row>
    <row r="228" spans="1:12" ht="12.75">
      <c r="A228" s="52"/>
      <c r="B228" s="53"/>
      <c r="C228" s="54"/>
      <c r="D228" s="55"/>
      <c r="E228" s="56"/>
      <c r="F228" s="57">
        <f t="shared" si="24"/>
        <v>0</v>
      </c>
      <c r="G228" s="56"/>
      <c r="H228" s="58">
        <f t="shared" si="25"/>
        <v>0</v>
      </c>
      <c r="I228" s="59"/>
      <c r="J228" s="60"/>
      <c r="K228" s="94">
        <f t="shared" si="26"/>
        <v>1</v>
      </c>
      <c r="L228" s="61">
        <f t="shared" si="23"/>
        <v>0</v>
      </c>
    </row>
    <row r="229" spans="1:12" ht="12.75">
      <c r="A229" s="52"/>
      <c r="B229" s="53"/>
      <c r="C229" s="54"/>
      <c r="D229" s="55"/>
      <c r="E229" s="56"/>
      <c r="F229" s="57">
        <f t="shared" si="24"/>
        <v>0</v>
      </c>
      <c r="G229" s="56"/>
      <c r="H229" s="58">
        <f t="shared" si="25"/>
        <v>0</v>
      </c>
      <c r="I229" s="59"/>
      <c r="J229" s="60"/>
      <c r="K229" s="94">
        <f t="shared" si="26"/>
        <v>1</v>
      </c>
      <c r="L229" s="61">
        <f t="shared" si="23"/>
        <v>0</v>
      </c>
    </row>
    <row r="230" spans="1:12" ht="12.75">
      <c r="A230" s="52"/>
      <c r="B230" s="53"/>
      <c r="C230" s="54"/>
      <c r="D230" s="55"/>
      <c r="E230" s="56"/>
      <c r="F230" s="57">
        <f t="shared" si="24"/>
        <v>0</v>
      </c>
      <c r="G230" s="56"/>
      <c r="H230" s="58">
        <f t="shared" si="25"/>
        <v>0</v>
      </c>
      <c r="I230" s="59"/>
      <c r="J230" s="60"/>
      <c r="K230" s="94">
        <f t="shared" si="26"/>
        <v>1</v>
      </c>
      <c r="L230" s="61">
        <f t="shared" si="23"/>
        <v>0</v>
      </c>
    </row>
    <row r="231" spans="1:12" ht="12.75">
      <c r="A231" s="52"/>
      <c r="B231" s="53"/>
      <c r="C231" s="54"/>
      <c r="D231" s="55"/>
      <c r="E231" s="56"/>
      <c r="F231" s="57">
        <f t="shared" si="24"/>
        <v>0</v>
      </c>
      <c r="G231" s="56"/>
      <c r="H231" s="58">
        <f t="shared" si="25"/>
        <v>0</v>
      </c>
      <c r="I231" s="59"/>
      <c r="J231" s="60"/>
      <c r="K231" s="94">
        <f t="shared" si="26"/>
        <v>1</v>
      </c>
      <c r="L231" s="61">
        <f t="shared" si="23"/>
        <v>0</v>
      </c>
    </row>
    <row r="232" spans="1:12" ht="12.75">
      <c r="A232" s="52"/>
      <c r="B232" s="53"/>
      <c r="C232" s="54"/>
      <c r="D232" s="55"/>
      <c r="E232" s="56"/>
      <c r="F232" s="57">
        <f t="shared" si="24"/>
        <v>0</v>
      </c>
      <c r="G232" s="56"/>
      <c r="H232" s="58">
        <f t="shared" si="25"/>
        <v>0</v>
      </c>
      <c r="I232" s="59"/>
      <c r="J232" s="60"/>
      <c r="K232" s="94">
        <f t="shared" si="26"/>
        <v>1</v>
      </c>
      <c r="L232" s="61">
        <f t="shared" si="23"/>
        <v>0</v>
      </c>
    </row>
    <row r="233" spans="1:12" ht="12.75">
      <c r="A233" s="52"/>
      <c r="B233" s="53"/>
      <c r="C233" s="54"/>
      <c r="D233" s="55"/>
      <c r="E233" s="56"/>
      <c r="F233" s="57">
        <f t="shared" si="24"/>
        <v>0</v>
      </c>
      <c r="G233" s="56"/>
      <c r="H233" s="58">
        <f t="shared" si="25"/>
        <v>0</v>
      </c>
      <c r="I233" s="59"/>
      <c r="J233" s="60"/>
      <c r="K233" s="94">
        <f t="shared" si="26"/>
        <v>1</v>
      </c>
      <c r="L233" s="61">
        <f t="shared" si="23"/>
        <v>0</v>
      </c>
    </row>
    <row r="234" spans="1:12" ht="12.75">
      <c r="A234" s="41"/>
      <c r="B234" s="42"/>
      <c r="C234" s="43"/>
      <c r="D234" s="62"/>
      <c r="E234" s="45"/>
      <c r="F234" s="63">
        <f t="shared" si="24"/>
        <v>0</v>
      </c>
      <c r="G234" s="45"/>
      <c r="H234" s="47">
        <f t="shared" si="25"/>
        <v>0</v>
      </c>
      <c r="I234" s="48"/>
      <c r="J234" s="49"/>
      <c r="K234" s="94">
        <f t="shared" si="26"/>
        <v>1</v>
      </c>
      <c r="L234" s="61">
        <f t="shared" si="23"/>
        <v>0</v>
      </c>
    </row>
    <row r="235" spans="1:12" ht="12.75">
      <c r="A235" s="52"/>
      <c r="B235" s="53"/>
      <c r="C235" s="54"/>
      <c r="D235" s="55"/>
      <c r="E235" s="56"/>
      <c r="F235" s="57">
        <f t="shared" si="24"/>
        <v>0</v>
      </c>
      <c r="G235" s="56"/>
      <c r="H235" s="58">
        <f t="shared" si="25"/>
        <v>0</v>
      </c>
      <c r="I235" s="59"/>
      <c r="J235" s="60"/>
      <c r="K235" s="94">
        <f t="shared" si="26"/>
        <v>1</v>
      </c>
      <c r="L235" s="61">
        <f t="shared" si="23"/>
        <v>0</v>
      </c>
    </row>
    <row r="236" spans="1:12" ht="12.75">
      <c r="A236" s="52"/>
      <c r="B236" s="53"/>
      <c r="C236" s="54"/>
      <c r="D236" s="55"/>
      <c r="E236" s="56"/>
      <c r="F236" s="57">
        <f t="shared" si="24"/>
        <v>0</v>
      </c>
      <c r="G236" s="56"/>
      <c r="H236" s="58">
        <f t="shared" si="25"/>
        <v>0</v>
      </c>
      <c r="I236" s="59"/>
      <c r="J236" s="60"/>
      <c r="K236" s="94">
        <f t="shared" si="26"/>
        <v>1</v>
      </c>
      <c r="L236" s="61">
        <f t="shared" si="23"/>
        <v>0</v>
      </c>
    </row>
    <row r="237" spans="1:12" ht="12.75">
      <c r="A237" s="52"/>
      <c r="B237" s="53"/>
      <c r="C237" s="54"/>
      <c r="D237" s="55"/>
      <c r="E237" s="56"/>
      <c r="F237" s="57">
        <f t="shared" si="24"/>
        <v>0</v>
      </c>
      <c r="G237" s="56"/>
      <c r="H237" s="58">
        <f t="shared" si="25"/>
        <v>0</v>
      </c>
      <c r="I237" s="59"/>
      <c r="J237" s="60"/>
      <c r="K237" s="94">
        <f t="shared" si="26"/>
        <v>1</v>
      </c>
      <c r="L237" s="61">
        <f t="shared" si="23"/>
        <v>0</v>
      </c>
    </row>
    <row r="238" spans="1:12" ht="12.75">
      <c r="A238" s="52"/>
      <c r="B238" s="53"/>
      <c r="C238" s="54"/>
      <c r="D238" s="55"/>
      <c r="E238" s="56"/>
      <c r="F238" s="57">
        <f t="shared" si="24"/>
        <v>0</v>
      </c>
      <c r="G238" s="56"/>
      <c r="H238" s="58">
        <f t="shared" si="25"/>
        <v>0</v>
      </c>
      <c r="I238" s="59"/>
      <c r="J238" s="60"/>
      <c r="K238" s="94">
        <f t="shared" si="26"/>
        <v>1</v>
      </c>
      <c r="L238" s="61">
        <f t="shared" si="23"/>
        <v>0</v>
      </c>
    </row>
    <row r="239" spans="1:12" ht="12.75">
      <c r="A239" s="52"/>
      <c r="B239" s="53"/>
      <c r="C239" s="54"/>
      <c r="D239" s="55"/>
      <c r="E239" s="56"/>
      <c r="F239" s="57">
        <f t="shared" si="24"/>
        <v>0</v>
      </c>
      <c r="G239" s="56"/>
      <c r="H239" s="58">
        <f t="shared" si="25"/>
        <v>0</v>
      </c>
      <c r="I239" s="59"/>
      <c r="J239" s="60"/>
      <c r="K239" s="94">
        <f t="shared" si="26"/>
        <v>1</v>
      </c>
      <c r="L239" s="61">
        <f t="shared" si="23"/>
        <v>0</v>
      </c>
    </row>
    <row r="240" spans="1:12" ht="12.75">
      <c r="A240" s="52"/>
      <c r="B240" s="53"/>
      <c r="C240" s="54"/>
      <c r="D240" s="55"/>
      <c r="E240" s="56"/>
      <c r="F240" s="57">
        <f t="shared" si="24"/>
        <v>0</v>
      </c>
      <c r="G240" s="56"/>
      <c r="H240" s="58">
        <f t="shared" si="25"/>
        <v>0</v>
      </c>
      <c r="I240" s="59"/>
      <c r="J240" s="60"/>
      <c r="K240" s="94">
        <f t="shared" si="26"/>
        <v>1</v>
      </c>
      <c r="L240" s="61">
        <f t="shared" si="23"/>
        <v>0</v>
      </c>
    </row>
    <row r="241" spans="1:12" ht="12.75">
      <c r="A241" s="52"/>
      <c r="B241" s="53"/>
      <c r="C241" s="54"/>
      <c r="D241" s="55"/>
      <c r="E241" s="56"/>
      <c r="F241" s="57">
        <f t="shared" si="24"/>
        <v>0</v>
      </c>
      <c r="G241" s="56"/>
      <c r="H241" s="58">
        <f t="shared" si="25"/>
        <v>0</v>
      </c>
      <c r="I241" s="59"/>
      <c r="J241" s="60"/>
      <c r="K241" s="94">
        <f t="shared" si="26"/>
        <v>1</v>
      </c>
      <c r="L241" s="61">
        <f t="shared" si="23"/>
        <v>0</v>
      </c>
    </row>
    <row r="242" spans="1:12" ht="12.75">
      <c r="A242" s="41"/>
      <c r="B242" s="42"/>
      <c r="C242" s="43"/>
      <c r="D242" s="62"/>
      <c r="E242" s="45"/>
      <c r="F242" s="63">
        <f t="shared" si="24"/>
        <v>0</v>
      </c>
      <c r="G242" s="45"/>
      <c r="H242" s="47">
        <f t="shared" si="25"/>
        <v>0</v>
      </c>
      <c r="I242" s="48"/>
      <c r="J242" s="49"/>
      <c r="K242" s="94">
        <f t="shared" si="26"/>
        <v>1</v>
      </c>
      <c r="L242" s="61">
        <f t="shared" si="23"/>
        <v>0</v>
      </c>
    </row>
    <row r="243" spans="1:12" ht="12.75">
      <c r="A243" s="52"/>
      <c r="B243" s="53"/>
      <c r="C243" s="54"/>
      <c r="D243" s="55"/>
      <c r="E243" s="56"/>
      <c r="F243" s="57">
        <f t="shared" si="24"/>
        <v>0</v>
      </c>
      <c r="G243" s="56"/>
      <c r="H243" s="58">
        <f t="shared" si="25"/>
        <v>0</v>
      </c>
      <c r="I243" s="59"/>
      <c r="J243" s="60"/>
      <c r="K243" s="94">
        <f t="shared" si="26"/>
        <v>1</v>
      </c>
      <c r="L243" s="61">
        <f t="shared" si="23"/>
        <v>0</v>
      </c>
    </row>
    <row r="244" spans="1:12" ht="12.75">
      <c r="A244" s="95"/>
      <c r="B244" s="53"/>
      <c r="C244" s="82"/>
      <c r="D244" s="55"/>
      <c r="E244" s="55"/>
      <c r="F244" s="57">
        <f t="shared" si="24"/>
        <v>0</v>
      </c>
      <c r="G244" s="55"/>
      <c r="H244" s="58">
        <f t="shared" si="25"/>
        <v>0</v>
      </c>
      <c r="I244" s="83"/>
      <c r="J244" s="83"/>
      <c r="K244" s="94">
        <f t="shared" si="26"/>
        <v>1</v>
      </c>
      <c r="L244" s="61">
        <f t="shared" si="23"/>
        <v>0</v>
      </c>
    </row>
    <row r="245" spans="1:12" ht="12.75">
      <c r="A245" s="95"/>
      <c r="B245" s="53"/>
      <c r="C245" s="82"/>
      <c r="D245" s="55"/>
      <c r="E245" s="55"/>
      <c r="F245" s="57">
        <f t="shared" si="24"/>
        <v>0</v>
      </c>
      <c r="G245" s="55"/>
      <c r="H245" s="58">
        <f t="shared" si="25"/>
        <v>0</v>
      </c>
      <c r="I245" s="83"/>
      <c r="J245" s="83"/>
      <c r="K245" s="94">
        <f t="shared" si="26"/>
        <v>1</v>
      </c>
      <c r="L245" s="61">
        <f t="shared" si="23"/>
        <v>0</v>
      </c>
    </row>
    <row r="246" spans="1:12" ht="12.75">
      <c r="A246" s="41"/>
      <c r="B246" s="42"/>
      <c r="C246" s="43"/>
      <c r="D246" s="62"/>
      <c r="E246" s="45"/>
      <c r="F246" s="63">
        <f t="shared" si="24"/>
        <v>0</v>
      </c>
      <c r="G246" s="45"/>
      <c r="H246" s="47">
        <f t="shared" si="25"/>
        <v>0</v>
      </c>
      <c r="I246" s="48"/>
      <c r="J246" s="49"/>
      <c r="K246" s="94">
        <f t="shared" si="26"/>
        <v>1</v>
      </c>
      <c r="L246" s="61">
        <f t="shared" si="23"/>
        <v>0</v>
      </c>
    </row>
    <row r="247" spans="1:12" ht="12.75">
      <c r="A247" s="52"/>
      <c r="B247" s="53"/>
      <c r="C247" s="54"/>
      <c r="D247" s="55"/>
      <c r="E247" s="56"/>
      <c r="F247" s="57">
        <f t="shared" si="24"/>
        <v>0</v>
      </c>
      <c r="G247" s="56"/>
      <c r="H247" s="58">
        <f t="shared" si="25"/>
        <v>0</v>
      </c>
      <c r="I247" s="59"/>
      <c r="J247" s="60"/>
      <c r="K247" s="94">
        <f t="shared" si="26"/>
        <v>1</v>
      </c>
      <c r="L247" s="61">
        <f t="shared" si="23"/>
        <v>0</v>
      </c>
    </row>
    <row r="248" spans="1:12" ht="12.75">
      <c r="A248" s="41"/>
      <c r="B248" s="42"/>
      <c r="C248" s="43"/>
      <c r="D248" s="62"/>
      <c r="E248" s="45"/>
      <c r="F248" s="63">
        <f t="shared" si="24"/>
        <v>0</v>
      </c>
      <c r="G248" s="45"/>
      <c r="H248" s="47">
        <f t="shared" si="25"/>
        <v>0</v>
      </c>
      <c r="I248" s="48"/>
      <c r="J248" s="49"/>
      <c r="K248" s="94">
        <f t="shared" si="26"/>
        <v>1</v>
      </c>
      <c r="L248" s="61">
        <f t="shared" si="23"/>
        <v>0</v>
      </c>
    </row>
    <row r="249" spans="1:12" ht="12.75">
      <c r="A249" s="52"/>
      <c r="B249" s="53"/>
      <c r="C249" s="54"/>
      <c r="D249" s="55"/>
      <c r="E249" s="56"/>
      <c r="F249" s="57">
        <f t="shared" si="24"/>
        <v>0</v>
      </c>
      <c r="G249" s="56"/>
      <c r="H249" s="58">
        <f t="shared" si="25"/>
        <v>0</v>
      </c>
      <c r="I249" s="59"/>
      <c r="J249" s="60"/>
      <c r="K249" s="94">
        <f t="shared" si="26"/>
        <v>1</v>
      </c>
      <c r="L249" s="61">
        <f t="shared" si="23"/>
        <v>0</v>
      </c>
    </row>
    <row r="250" spans="1:12" ht="12.75">
      <c r="A250" s="41"/>
      <c r="B250" s="62"/>
      <c r="C250" s="45"/>
      <c r="D250" s="62"/>
      <c r="E250" s="45"/>
      <c r="F250" s="63">
        <f t="shared" si="24"/>
        <v>0</v>
      </c>
      <c r="G250" s="45"/>
      <c r="H250" s="47">
        <f t="shared" si="25"/>
        <v>0</v>
      </c>
      <c r="I250" s="48"/>
      <c r="J250" s="49"/>
      <c r="K250" s="94">
        <f t="shared" si="26"/>
        <v>1</v>
      </c>
      <c r="L250" s="61">
        <f t="shared" si="23"/>
        <v>0</v>
      </c>
    </row>
    <row r="251" spans="1:12" ht="12.75">
      <c r="A251" s="52"/>
      <c r="B251" s="55"/>
      <c r="C251" s="56"/>
      <c r="D251" s="55"/>
      <c r="E251" s="56"/>
      <c r="F251" s="57">
        <f t="shared" si="24"/>
        <v>0</v>
      </c>
      <c r="G251" s="56"/>
      <c r="H251" s="58">
        <f t="shared" si="25"/>
        <v>0</v>
      </c>
      <c r="I251" s="59"/>
      <c r="J251" s="60"/>
      <c r="K251" s="94">
        <f t="shared" si="26"/>
        <v>1</v>
      </c>
      <c r="L251" s="61">
        <f t="shared" si="23"/>
        <v>0</v>
      </c>
    </row>
    <row r="252" spans="1:12" ht="13.5" thickBot="1">
      <c r="A252" s="64"/>
      <c r="B252" s="65"/>
      <c r="C252" s="66"/>
      <c r="D252" s="65"/>
      <c r="E252" s="66"/>
      <c r="F252" s="67">
        <f t="shared" si="24"/>
        <v>0</v>
      </c>
      <c r="G252" s="66"/>
      <c r="H252" s="68">
        <f t="shared" si="25"/>
        <v>0</v>
      </c>
      <c r="I252" s="69"/>
      <c r="J252" s="70"/>
      <c r="K252" s="96">
        <f t="shared" si="26"/>
        <v>1</v>
      </c>
      <c r="L252" s="72">
        <f>ROUNDUP(K252*5000*H252/365*20,0)/20</f>
        <v>0</v>
      </c>
    </row>
    <row r="254" ht="12.75">
      <c r="L254" s="98">
        <f>SUM(L220:L252)</f>
        <v>0</v>
      </c>
    </row>
    <row r="255" ht="13.5" thickBot="1">
      <c r="A255" s="75" t="s">
        <v>26</v>
      </c>
    </row>
    <row r="256" spans="1:12" ht="13.5" thickBot="1">
      <c r="A256" s="74"/>
      <c r="B256" s="1"/>
      <c r="C256" s="1"/>
      <c r="D256" s="1"/>
      <c r="E256" s="1"/>
      <c r="G256" s="1"/>
      <c r="H256" s="1"/>
      <c r="I256" s="1"/>
      <c r="J256" s="1" t="s">
        <v>2</v>
      </c>
      <c r="K256" s="1"/>
      <c r="L256" s="76">
        <f>L42+L82+L125+L168+L211+L254</f>
        <v>0</v>
      </c>
    </row>
    <row r="257" spans="1:12" ht="12.75">
      <c r="A257" s="74"/>
      <c r="B257" s="1"/>
      <c r="C257" s="1"/>
      <c r="D257" s="1"/>
      <c r="E257" s="1"/>
      <c r="G257" s="1"/>
      <c r="H257" s="1"/>
      <c r="I257" s="1"/>
      <c r="J257" s="1"/>
      <c r="K257" s="1"/>
      <c r="L257" s="101"/>
    </row>
    <row r="258" ht="12.75">
      <c r="A258" s="74"/>
    </row>
    <row r="259" ht="13.5" thickBot="1"/>
    <row r="260" spans="1:12" ht="12.75">
      <c r="A260" s="13" t="s">
        <v>3</v>
      </c>
      <c r="B260" s="14" t="s">
        <v>4</v>
      </c>
      <c r="C260" s="15" t="s">
        <v>5</v>
      </c>
      <c r="D260" s="16" t="s">
        <v>6</v>
      </c>
      <c r="E260" s="17" t="s">
        <v>7</v>
      </c>
      <c r="F260" s="14" t="s">
        <v>8</v>
      </c>
      <c r="G260" s="15" t="s">
        <v>38</v>
      </c>
      <c r="H260" s="14" t="s">
        <v>9</v>
      </c>
      <c r="I260" s="18" t="s">
        <v>10</v>
      </c>
      <c r="J260" s="14"/>
      <c r="K260" s="14" t="s">
        <v>1</v>
      </c>
      <c r="L260" s="19"/>
    </row>
    <row r="261" spans="1:12" ht="12.75">
      <c r="A261" s="21" t="s">
        <v>11</v>
      </c>
      <c r="B261" s="22" t="s">
        <v>12</v>
      </c>
      <c r="C261" s="23"/>
      <c r="D261" s="24" t="s">
        <v>13</v>
      </c>
      <c r="E261" s="24" t="s">
        <v>14</v>
      </c>
      <c r="F261" s="22" t="s">
        <v>15</v>
      </c>
      <c r="G261" s="23" t="s">
        <v>39</v>
      </c>
      <c r="H261" s="25" t="s">
        <v>16</v>
      </c>
      <c r="I261" s="26" t="s">
        <v>17</v>
      </c>
      <c r="J261" s="27" t="s">
        <v>18</v>
      </c>
      <c r="K261" s="28" t="s">
        <v>19</v>
      </c>
      <c r="L261" s="29" t="s">
        <v>20</v>
      </c>
    </row>
    <row r="262" spans="1:12" ht="13.5" thickBot="1">
      <c r="A262" s="30" t="s">
        <v>21</v>
      </c>
      <c r="B262" s="31"/>
      <c r="C262" s="32"/>
      <c r="D262" s="31" t="s">
        <v>22</v>
      </c>
      <c r="E262" s="33" t="s">
        <v>23</v>
      </c>
      <c r="F262" s="31" t="s">
        <v>24</v>
      </c>
      <c r="G262" s="34" t="s">
        <v>40</v>
      </c>
      <c r="H262" s="35"/>
      <c r="I262" s="36" t="s">
        <v>25</v>
      </c>
      <c r="J262" s="37"/>
      <c r="K262" s="38"/>
      <c r="L262" s="39"/>
    </row>
    <row r="263" spans="1:12" ht="12.75">
      <c r="A263" s="84"/>
      <c r="B263" s="85"/>
      <c r="C263" s="86"/>
      <c r="D263" s="87"/>
      <c r="E263" s="88"/>
      <c r="F263" s="89">
        <f>E263-D263</f>
        <v>0</v>
      </c>
      <c r="G263" s="88"/>
      <c r="H263" s="90">
        <f>IF(F263&gt;0,ROUNDUP(G263/F263,6),0)</f>
        <v>0</v>
      </c>
      <c r="I263" s="91"/>
      <c r="J263" s="92"/>
      <c r="K263" s="93">
        <f>IF(SUM(J263-I263+1)&gt;365,365,SUM(J263-I263+1))</f>
        <v>1</v>
      </c>
      <c r="L263" s="51">
        <f>ROUNDUP(K263*5000*H263/365*20,0)/20</f>
        <v>0</v>
      </c>
    </row>
    <row r="264" spans="1:12" ht="12.75">
      <c r="A264" s="52"/>
      <c r="B264" s="53"/>
      <c r="C264" s="54"/>
      <c r="D264" s="55"/>
      <c r="E264" s="56"/>
      <c r="F264" s="57">
        <f>E264-D264</f>
        <v>0</v>
      </c>
      <c r="G264" s="56"/>
      <c r="H264" s="58">
        <f>IF(F264&gt;0,ROUNDUP(G264/F264,6),0)</f>
        <v>0</v>
      </c>
      <c r="I264" s="59"/>
      <c r="J264" s="60"/>
      <c r="K264" s="94">
        <f>IF(SUM(J264-I264+1)&gt;365,365,SUM(J264-I264+1))</f>
        <v>1</v>
      </c>
      <c r="L264" s="61">
        <f aca="true" t="shared" si="27" ref="L264:L294">ROUNDUP(K264*5000*H264/365*20,0)/20</f>
        <v>0</v>
      </c>
    </row>
    <row r="265" spans="1:12" ht="12.75">
      <c r="A265" s="41"/>
      <c r="B265" s="42"/>
      <c r="C265" s="43"/>
      <c r="D265" s="62"/>
      <c r="E265" s="45"/>
      <c r="F265" s="63">
        <f>E265-D265</f>
        <v>0</v>
      </c>
      <c r="G265" s="45"/>
      <c r="H265" s="47">
        <f>IF(F265&gt;0,ROUNDUP(G265/F265,6),0)</f>
        <v>0</v>
      </c>
      <c r="I265" s="48"/>
      <c r="J265" s="49"/>
      <c r="K265" s="94">
        <f>IF(SUM(J265-I265+1)&gt;365,365,SUM(J265-I265+1))</f>
        <v>1</v>
      </c>
      <c r="L265" s="61">
        <f t="shared" si="27"/>
        <v>0</v>
      </c>
    </row>
    <row r="266" spans="1:12" ht="12.75">
      <c r="A266" s="52"/>
      <c r="B266" s="53"/>
      <c r="C266" s="54"/>
      <c r="D266" s="55"/>
      <c r="E266" s="56"/>
      <c r="F266" s="57">
        <f aca="true" t="shared" si="28" ref="F266:F295">E266-D266</f>
        <v>0</v>
      </c>
      <c r="G266" s="56"/>
      <c r="H266" s="58">
        <f aca="true" t="shared" si="29" ref="H266:H295">IF(F266&gt;0,ROUNDUP(G266/F266,6),0)</f>
        <v>0</v>
      </c>
      <c r="I266" s="59"/>
      <c r="J266" s="60"/>
      <c r="K266" s="94">
        <f aca="true" t="shared" si="30" ref="K266:K295">IF(SUM(J266-I266+1)&gt;365,365,SUM(J266-I266+1))</f>
        <v>1</v>
      </c>
      <c r="L266" s="61">
        <f t="shared" si="27"/>
        <v>0</v>
      </c>
    </row>
    <row r="267" spans="1:12" ht="12.75">
      <c r="A267" s="52"/>
      <c r="B267" s="53"/>
      <c r="C267" s="54"/>
      <c r="D267" s="55"/>
      <c r="E267" s="56"/>
      <c r="F267" s="57">
        <f t="shared" si="28"/>
        <v>0</v>
      </c>
      <c r="G267" s="56"/>
      <c r="H267" s="58">
        <f t="shared" si="29"/>
        <v>0</v>
      </c>
      <c r="I267" s="59"/>
      <c r="J267" s="60"/>
      <c r="K267" s="94">
        <f t="shared" si="30"/>
        <v>1</v>
      </c>
      <c r="L267" s="61">
        <f t="shared" si="27"/>
        <v>0</v>
      </c>
    </row>
    <row r="268" spans="1:12" ht="12.75">
      <c r="A268" s="52"/>
      <c r="B268" s="53"/>
      <c r="C268" s="54"/>
      <c r="D268" s="55"/>
      <c r="E268" s="56"/>
      <c r="F268" s="57">
        <f t="shared" si="28"/>
        <v>0</v>
      </c>
      <c r="G268" s="56"/>
      <c r="H268" s="58">
        <f t="shared" si="29"/>
        <v>0</v>
      </c>
      <c r="I268" s="59"/>
      <c r="J268" s="60"/>
      <c r="K268" s="94">
        <f t="shared" si="30"/>
        <v>1</v>
      </c>
      <c r="L268" s="61">
        <f t="shared" si="27"/>
        <v>0</v>
      </c>
    </row>
    <row r="269" spans="1:12" ht="12.75">
      <c r="A269" s="52"/>
      <c r="B269" s="53"/>
      <c r="C269" s="54"/>
      <c r="D269" s="55"/>
      <c r="E269" s="56"/>
      <c r="F269" s="57">
        <f t="shared" si="28"/>
        <v>0</v>
      </c>
      <c r="G269" s="56"/>
      <c r="H269" s="58">
        <f t="shared" si="29"/>
        <v>0</v>
      </c>
      <c r="I269" s="59"/>
      <c r="J269" s="60"/>
      <c r="K269" s="94">
        <f t="shared" si="30"/>
        <v>1</v>
      </c>
      <c r="L269" s="61">
        <f t="shared" si="27"/>
        <v>0</v>
      </c>
    </row>
    <row r="270" spans="1:12" ht="12.75">
      <c r="A270" s="52"/>
      <c r="B270" s="53"/>
      <c r="C270" s="54"/>
      <c r="D270" s="55"/>
      <c r="E270" s="56"/>
      <c r="F270" s="57">
        <f t="shared" si="28"/>
        <v>0</v>
      </c>
      <c r="G270" s="56"/>
      <c r="H270" s="58">
        <f t="shared" si="29"/>
        <v>0</v>
      </c>
      <c r="I270" s="59"/>
      <c r="J270" s="60"/>
      <c r="K270" s="94">
        <f t="shared" si="30"/>
        <v>1</v>
      </c>
      <c r="L270" s="61">
        <f t="shared" si="27"/>
        <v>0</v>
      </c>
    </row>
    <row r="271" spans="1:12" ht="12.75">
      <c r="A271" s="52"/>
      <c r="B271" s="53"/>
      <c r="C271" s="54"/>
      <c r="D271" s="55"/>
      <c r="E271" s="56"/>
      <c r="F271" s="57">
        <f t="shared" si="28"/>
        <v>0</v>
      </c>
      <c r="G271" s="56"/>
      <c r="H271" s="58">
        <f t="shared" si="29"/>
        <v>0</v>
      </c>
      <c r="I271" s="59"/>
      <c r="J271" s="60"/>
      <c r="K271" s="94">
        <f t="shared" si="30"/>
        <v>1</v>
      </c>
      <c r="L271" s="61">
        <f t="shared" si="27"/>
        <v>0</v>
      </c>
    </row>
    <row r="272" spans="1:12" ht="12.75">
      <c r="A272" s="52"/>
      <c r="B272" s="53"/>
      <c r="C272" s="54"/>
      <c r="D272" s="55"/>
      <c r="E272" s="56"/>
      <c r="F272" s="57">
        <f t="shared" si="28"/>
        <v>0</v>
      </c>
      <c r="G272" s="56"/>
      <c r="H272" s="58">
        <f t="shared" si="29"/>
        <v>0</v>
      </c>
      <c r="I272" s="59"/>
      <c r="J272" s="60"/>
      <c r="K272" s="94">
        <f t="shared" si="30"/>
        <v>1</v>
      </c>
      <c r="L272" s="61">
        <f t="shared" si="27"/>
        <v>0</v>
      </c>
    </row>
    <row r="273" spans="1:12" ht="12.75">
      <c r="A273" s="52"/>
      <c r="B273" s="53"/>
      <c r="C273" s="54"/>
      <c r="D273" s="55"/>
      <c r="E273" s="56"/>
      <c r="F273" s="57">
        <f t="shared" si="28"/>
        <v>0</v>
      </c>
      <c r="G273" s="56"/>
      <c r="H273" s="58">
        <f t="shared" si="29"/>
        <v>0</v>
      </c>
      <c r="I273" s="59"/>
      <c r="J273" s="60"/>
      <c r="K273" s="94">
        <f t="shared" si="30"/>
        <v>1</v>
      </c>
      <c r="L273" s="61">
        <f t="shared" si="27"/>
        <v>0</v>
      </c>
    </row>
    <row r="274" spans="1:12" ht="12.75">
      <c r="A274" s="52"/>
      <c r="B274" s="53"/>
      <c r="C274" s="54"/>
      <c r="D274" s="55"/>
      <c r="E274" s="56"/>
      <c r="F274" s="57">
        <f t="shared" si="28"/>
        <v>0</v>
      </c>
      <c r="G274" s="56"/>
      <c r="H274" s="58">
        <f t="shared" si="29"/>
        <v>0</v>
      </c>
      <c r="I274" s="59"/>
      <c r="J274" s="60"/>
      <c r="K274" s="94">
        <f t="shared" si="30"/>
        <v>1</v>
      </c>
      <c r="L274" s="61">
        <f t="shared" si="27"/>
        <v>0</v>
      </c>
    </row>
    <row r="275" spans="1:12" ht="12.75">
      <c r="A275" s="52"/>
      <c r="B275" s="53"/>
      <c r="C275" s="54"/>
      <c r="D275" s="55"/>
      <c r="E275" s="56"/>
      <c r="F275" s="57">
        <f t="shared" si="28"/>
        <v>0</v>
      </c>
      <c r="G275" s="56"/>
      <c r="H275" s="58">
        <f t="shared" si="29"/>
        <v>0</v>
      </c>
      <c r="I275" s="59"/>
      <c r="J275" s="60"/>
      <c r="K275" s="94">
        <f t="shared" si="30"/>
        <v>1</v>
      </c>
      <c r="L275" s="61">
        <f t="shared" si="27"/>
        <v>0</v>
      </c>
    </row>
    <row r="276" spans="1:12" ht="12.75">
      <c r="A276" s="52"/>
      <c r="B276" s="53"/>
      <c r="C276" s="54"/>
      <c r="D276" s="55"/>
      <c r="E276" s="56"/>
      <c r="F276" s="57">
        <f t="shared" si="28"/>
        <v>0</v>
      </c>
      <c r="G276" s="56"/>
      <c r="H276" s="58">
        <f t="shared" si="29"/>
        <v>0</v>
      </c>
      <c r="I276" s="59"/>
      <c r="J276" s="60"/>
      <c r="K276" s="94">
        <f t="shared" si="30"/>
        <v>1</v>
      </c>
      <c r="L276" s="61">
        <f t="shared" si="27"/>
        <v>0</v>
      </c>
    </row>
    <row r="277" spans="1:12" ht="12.75">
      <c r="A277" s="41"/>
      <c r="B277" s="42"/>
      <c r="C277" s="43"/>
      <c r="D277" s="62"/>
      <c r="E277" s="45"/>
      <c r="F277" s="63">
        <f t="shared" si="28"/>
        <v>0</v>
      </c>
      <c r="G277" s="45"/>
      <c r="H277" s="47">
        <f t="shared" si="29"/>
        <v>0</v>
      </c>
      <c r="I277" s="48"/>
      <c r="J277" s="49"/>
      <c r="K277" s="94">
        <f t="shared" si="30"/>
        <v>1</v>
      </c>
      <c r="L277" s="61">
        <f t="shared" si="27"/>
        <v>0</v>
      </c>
    </row>
    <row r="278" spans="1:12" ht="12.75">
      <c r="A278" s="52"/>
      <c r="B278" s="53"/>
      <c r="C278" s="54"/>
      <c r="D278" s="55"/>
      <c r="E278" s="56"/>
      <c r="F278" s="57">
        <f t="shared" si="28"/>
        <v>0</v>
      </c>
      <c r="G278" s="56"/>
      <c r="H278" s="58">
        <f t="shared" si="29"/>
        <v>0</v>
      </c>
      <c r="I278" s="59"/>
      <c r="J278" s="60"/>
      <c r="K278" s="94">
        <f t="shared" si="30"/>
        <v>1</v>
      </c>
      <c r="L278" s="61">
        <f t="shared" si="27"/>
        <v>0</v>
      </c>
    </row>
    <row r="279" spans="1:12" ht="12.75">
      <c r="A279" s="52"/>
      <c r="B279" s="53"/>
      <c r="C279" s="54"/>
      <c r="D279" s="55"/>
      <c r="E279" s="56"/>
      <c r="F279" s="57">
        <f t="shared" si="28"/>
        <v>0</v>
      </c>
      <c r="G279" s="56"/>
      <c r="H279" s="58">
        <f t="shared" si="29"/>
        <v>0</v>
      </c>
      <c r="I279" s="59"/>
      <c r="J279" s="60"/>
      <c r="K279" s="94">
        <f t="shared" si="30"/>
        <v>1</v>
      </c>
      <c r="L279" s="61">
        <f t="shared" si="27"/>
        <v>0</v>
      </c>
    </row>
    <row r="280" spans="1:12" ht="12.75">
      <c r="A280" s="52"/>
      <c r="B280" s="53"/>
      <c r="C280" s="54"/>
      <c r="D280" s="55"/>
      <c r="E280" s="56"/>
      <c r="F280" s="57">
        <f t="shared" si="28"/>
        <v>0</v>
      </c>
      <c r="G280" s="56"/>
      <c r="H280" s="58">
        <f t="shared" si="29"/>
        <v>0</v>
      </c>
      <c r="I280" s="59"/>
      <c r="J280" s="60"/>
      <c r="K280" s="94">
        <f t="shared" si="30"/>
        <v>1</v>
      </c>
      <c r="L280" s="61">
        <f t="shared" si="27"/>
        <v>0</v>
      </c>
    </row>
    <row r="281" spans="1:12" ht="12.75">
      <c r="A281" s="52"/>
      <c r="B281" s="53"/>
      <c r="C281" s="54"/>
      <c r="D281" s="55"/>
      <c r="E281" s="56"/>
      <c r="F281" s="57">
        <f t="shared" si="28"/>
        <v>0</v>
      </c>
      <c r="G281" s="56"/>
      <c r="H281" s="58">
        <f t="shared" si="29"/>
        <v>0</v>
      </c>
      <c r="I281" s="59"/>
      <c r="J281" s="60"/>
      <c r="K281" s="94">
        <f t="shared" si="30"/>
        <v>1</v>
      </c>
      <c r="L281" s="61">
        <f t="shared" si="27"/>
        <v>0</v>
      </c>
    </row>
    <row r="282" spans="1:12" ht="12.75">
      <c r="A282" s="52"/>
      <c r="B282" s="53"/>
      <c r="C282" s="54"/>
      <c r="D282" s="55"/>
      <c r="E282" s="56"/>
      <c r="F282" s="57">
        <f t="shared" si="28"/>
        <v>0</v>
      </c>
      <c r="G282" s="56"/>
      <c r="H282" s="58">
        <f t="shared" si="29"/>
        <v>0</v>
      </c>
      <c r="I282" s="59"/>
      <c r="J282" s="60"/>
      <c r="K282" s="94">
        <f t="shared" si="30"/>
        <v>1</v>
      </c>
      <c r="L282" s="61">
        <f t="shared" si="27"/>
        <v>0</v>
      </c>
    </row>
    <row r="283" spans="1:12" ht="12.75">
      <c r="A283" s="52"/>
      <c r="B283" s="53"/>
      <c r="C283" s="54"/>
      <c r="D283" s="55"/>
      <c r="E283" s="56"/>
      <c r="F283" s="57">
        <f t="shared" si="28"/>
        <v>0</v>
      </c>
      <c r="G283" s="56"/>
      <c r="H283" s="58">
        <f t="shared" si="29"/>
        <v>0</v>
      </c>
      <c r="I283" s="59"/>
      <c r="J283" s="60"/>
      <c r="K283" s="94">
        <f t="shared" si="30"/>
        <v>1</v>
      </c>
      <c r="L283" s="61">
        <f t="shared" si="27"/>
        <v>0</v>
      </c>
    </row>
    <row r="284" spans="1:12" ht="12.75">
      <c r="A284" s="52"/>
      <c r="B284" s="53"/>
      <c r="C284" s="54"/>
      <c r="D284" s="55"/>
      <c r="E284" s="56"/>
      <c r="F284" s="57">
        <f t="shared" si="28"/>
        <v>0</v>
      </c>
      <c r="G284" s="56"/>
      <c r="H284" s="58">
        <f t="shared" si="29"/>
        <v>0</v>
      </c>
      <c r="I284" s="59"/>
      <c r="J284" s="60"/>
      <c r="K284" s="94">
        <f t="shared" si="30"/>
        <v>1</v>
      </c>
      <c r="L284" s="61">
        <f t="shared" si="27"/>
        <v>0</v>
      </c>
    </row>
    <row r="285" spans="1:12" ht="12.75">
      <c r="A285" s="41"/>
      <c r="B285" s="42"/>
      <c r="C285" s="43"/>
      <c r="D285" s="62"/>
      <c r="E285" s="45"/>
      <c r="F285" s="63">
        <f t="shared" si="28"/>
        <v>0</v>
      </c>
      <c r="G285" s="45"/>
      <c r="H285" s="47">
        <f t="shared" si="29"/>
        <v>0</v>
      </c>
      <c r="I285" s="48"/>
      <c r="J285" s="49"/>
      <c r="K285" s="94">
        <f t="shared" si="30"/>
        <v>1</v>
      </c>
      <c r="L285" s="61">
        <f t="shared" si="27"/>
        <v>0</v>
      </c>
    </row>
    <row r="286" spans="1:12" ht="12.75">
      <c r="A286" s="52"/>
      <c r="B286" s="53"/>
      <c r="C286" s="54"/>
      <c r="D286" s="55"/>
      <c r="E286" s="56"/>
      <c r="F286" s="57">
        <f t="shared" si="28"/>
        <v>0</v>
      </c>
      <c r="G286" s="56"/>
      <c r="H286" s="58">
        <f t="shared" si="29"/>
        <v>0</v>
      </c>
      <c r="I286" s="59"/>
      <c r="J286" s="60"/>
      <c r="K286" s="94">
        <f t="shared" si="30"/>
        <v>1</v>
      </c>
      <c r="L286" s="61">
        <f t="shared" si="27"/>
        <v>0</v>
      </c>
    </row>
    <row r="287" spans="1:12" ht="12.75">
      <c r="A287" s="95"/>
      <c r="B287" s="53"/>
      <c r="C287" s="82"/>
      <c r="D287" s="55"/>
      <c r="E287" s="55"/>
      <c r="F287" s="57">
        <f t="shared" si="28"/>
        <v>0</v>
      </c>
      <c r="G287" s="55"/>
      <c r="H287" s="58">
        <f t="shared" si="29"/>
        <v>0</v>
      </c>
      <c r="I287" s="83"/>
      <c r="J287" s="83"/>
      <c r="K287" s="94">
        <f t="shared" si="30"/>
        <v>1</v>
      </c>
      <c r="L287" s="61">
        <f t="shared" si="27"/>
        <v>0</v>
      </c>
    </row>
    <row r="288" spans="1:12" ht="12.75">
      <c r="A288" s="95"/>
      <c r="B288" s="53"/>
      <c r="C288" s="82"/>
      <c r="D288" s="55"/>
      <c r="E288" s="55"/>
      <c r="F288" s="57">
        <f t="shared" si="28"/>
        <v>0</v>
      </c>
      <c r="G288" s="55"/>
      <c r="H288" s="58">
        <f t="shared" si="29"/>
        <v>0</v>
      </c>
      <c r="I288" s="83"/>
      <c r="J288" s="83"/>
      <c r="K288" s="94">
        <f t="shared" si="30"/>
        <v>1</v>
      </c>
      <c r="L288" s="61">
        <f t="shared" si="27"/>
        <v>0</v>
      </c>
    </row>
    <row r="289" spans="1:12" ht="12.75">
      <c r="A289" s="41"/>
      <c r="B289" s="42"/>
      <c r="C289" s="43"/>
      <c r="D289" s="62"/>
      <c r="E289" s="45"/>
      <c r="F289" s="63">
        <f t="shared" si="28"/>
        <v>0</v>
      </c>
      <c r="G289" s="45"/>
      <c r="H289" s="47">
        <f t="shared" si="29"/>
        <v>0</v>
      </c>
      <c r="I289" s="48"/>
      <c r="J289" s="49"/>
      <c r="K289" s="94">
        <f t="shared" si="30"/>
        <v>1</v>
      </c>
      <c r="L289" s="61">
        <f t="shared" si="27"/>
        <v>0</v>
      </c>
    </row>
    <row r="290" spans="1:12" ht="12.75">
      <c r="A290" s="52"/>
      <c r="B290" s="53"/>
      <c r="C290" s="54"/>
      <c r="D290" s="55"/>
      <c r="E290" s="56"/>
      <c r="F290" s="57">
        <f t="shared" si="28"/>
        <v>0</v>
      </c>
      <c r="G290" s="56"/>
      <c r="H290" s="58">
        <f t="shared" si="29"/>
        <v>0</v>
      </c>
      <c r="I290" s="59"/>
      <c r="J290" s="60"/>
      <c r="K290" s="94">
        <f t="shared" si="30"/>
        <v>1</v>
      </c>
      <c r="L290" s="61">
        <f t="shared" si="27"/>
        <v>0</v>
      </c>
    </row>
    <row r="291" spans="1:12" ht="12.75">
      <c r="A291" s="41"/>
      <c r="B291" s="42"/>
      <c r="C291" s="43"/>
      <c r="D291" s="62"/>
      <c r="E291" s="45"/>
      <c r="F291" s="63">
        <f t="shared" si="28"/>
        <v>0</v>
      </c>
      <c r="G291" s="45"/>
      <c r="H291" s="47">
        <f t="shared" si="29"/>
        <v>0</v>
      </c>
      <c r="I291" s="48"/>
      <c r="J291" s="49"/>
      <c r="K291" s="94">
        <f t="shared" si="30"/>
        <v>1</v>
      </c>
      <c r="L291" s="61">
        <f t="shared" si="27"/>
        <v>0</v>
      </c>
    </row>
    <row r="292" spans="1:12" ht="12.75">
      <c r="A292" s="52"/>
      <c r="B292" s="53"/>
      <c r="C292" s="54"/>
      <c r="D292" s="55"/>
      <c r="E292" s="56"/>
      <c r="F292" s="57">
        <f t="shared" si="28"/>
        <v>0</v>
      </c>
      <c r="G292" s="56"/>
      <c r="H292" s="58">
        <f t="shared" si="29"/>
        <v>0</v>
      </c>
      <c r="I292" s="59"/>
      <c r="J292" s="60"/>
      <c r="K292" s="94">
        <f t="shared" si="30"/>
        <v>1</v>
      </c>
      <c r="L292" s="61">
        <f t="shared" si="27"/>
        <v>0</v>
      </c>
    </row>
    <row r="293" spans="1:12" ht="12.75">
      <c r="A293" s="41"/>
      <c r="B293" s="62"/>
      <c r="C293" s="45"/>
      <c r="D293" s="62"/>
      <c r="E293" s="45"/>
      <c r="F293" s="63">
        <f t="shared" si="28"/>
        <v>0</v>
      </c>
      <c r="G293" s="45"/>
      <c r="H293" s="47">
        <f t="shared" si="29"/>
        <v>0</v>
      </c>
      <c r="I293" s="48"/>
      <c r="J293" s="49"/>
      <c r="K293" s="94">
        <f t="shared" si="30"/>
        <v>1</v>
      </c>
      <c r="L293" s="61">
        <f t="shared" si="27"/>
        <v>0</v>
      </c>
    </row>
    <row r="294" spans="1:12" ht="12.75">
      <c r="A294" s="52"/>
      <c r="B294" s="55"/>
      <c r="C294" s="56"/>
      <c r="D294" s="55"/>
      <c r="E294" s="56"/>
      <c r="F294" s="57">
        <f t="shared" si="28"/>
        <v>0</v>
      </c>
      <c r="G294" s="56"/>
      <c r="H294" s="58">
        <f t="shared" si="29"/>
        <v>0</v>
      </c>
      <c r="I294" s="59"/>
      <c r="J294" s="60"/>
      <c r="K294" s="94">
        <f t="shared" si="30"/>
        <v>1</v>
      </c>
      <c r="L294" s="61">
        <f t="shared" si="27"/>
        <v>0</v>
      </c>
    </row>
    <row r="295" spans="1:12" ht="13.5" thickBot="1">
      <c r="A295" s="64"/>
      <c r="B295" s="65"/>
      <c r="C295" s="66"/>
      <c r="D295" s="65"/>
      <c r="E295" s="66"/>
      <c r="F295" s="67">
        <f t="shared" si="28"/>
        <v>0</v>
      </c>
      <c r="G295" s="66"/>
      <c r="H295" s="68">
        <f t="shared" si="29"/>
        <v>0</v>
      </c>
      <c r="I295" s="69"/>
      <c r="J295" s="70"/>
      <c r="K295" s="96">
        <f t="shared" si="30"/>
        <v>1</v>
      </c>
      <c r="L295" s="72">
        <f>ROUNDUP(K295*5000*H295/365*20,0)/20</f>
        <v>0</v>
      </c>
    </row>
    <row r="297" ht="12.75">
      <c r="L297" s="98">
        <f>SUM(L263:L295)</f>
        <v>0</v>
      </c>
    </row>
    <row r="298" ht="13.5" thickBot="1">
      <c r="A298" s="75" t="s">
        <v>26</v>
      </c>
    </row>
    <row r="299" spans="1:12" ht="13.5" thickBot="1">
      <c r="A299" s="74"/>
      <c r="B299" s="1"/>
      <c r="C299" s="1"/>
      <c r="D299" s="1"/>
      <c r="E299" s="1"/>
      <c r="G299" s="1"/>
      <c r="H299" s="1"/>
      <c r="I299" s="1"/>
      <c r="J299" s="1" t="s">
        <v>2</v>
      </c>
      <c r="K299" s="1"/>
      <c r="L299" s="76">
        <f>L42+L82+L125+L168+L211+L254+L297</f>
        <v>0</v>
      </c>
    </row>
    <row r="300" spans="1:12" ht="12.75">
      <c r="A300" s="74"/>
      <c r="B300" s="1"/>
      <c r="C300" s="1"/>
      <c r="D300" s="1"/>
      <c r="E300" s="1"/>
      <c r="G300" s="1"/>
      <c r="H300" s="1"/>
      <c r="I300" s="1"/>
      <c r="J300" s="1"/>
      <c r="K300" s="1"/>
      <c r="L300" s="101"/>
    </row>
    <row r="301" ht="12.75">
      <c r="A301" s="74"/>
    </row>
    <row r="302" ht="13.5" thickBot="1"/>
    <row r="303" spans="1:12" ht="12.75">
      <c r="A303" s="13" t="s">
        <v>3</v>
      </c>
      <c r="B303" s="14" t="s">
        <v>4</v>
      </c>
      <c r="C303" s="15" t="s">
        <v>5</v>
      </c>
      <c r="D303" s="16" t="s">
        <v>6</v>
      </c>
      <c r="E303" s="17" t="s">
        <v>7</v>
      </c>
      <c r="F303" s="14" t="s">
        <v>8</v>
      </c>
      <c r="G303" s="15" t="s">
        <v>38</v>
      </c>
      <c r="H303" s="14" t="s">
        <v>9</v>
      </c>
      <c r="I303" s="18" t="s">
        <v>10</v>
      </c>
      <c r="J303" s="14"/>
      <c r="K303" s="14" t="s">
        <v>1</v>
      </c>
      <c r="L303" s="19"/>
    </row>
    <row r="304" spans="1:12" ht="12.75">
      <c r="A304" s="21" t="s">
        <v>11</v>
      </c>
      <c r="B304" s="22" t="s">
        <v>12</v>
      </c>
      <c r="C304" s="23"/>
      <c r="D304" s="24" t="s">
        <v>13</v>
      </c>
      <c r="E304" s="24" t="s">
        <v>14</v>
      </c>
      <c r="F304" s="22" t="s">
        <v>15</v>
      </c>
      <c r="G304" s="23" t="s">
        <v>39</v>
      </c>
      <c r="H304" s="25" t="s">
        <v>16</v>
      </c>
      <c r="I304" s="26" t="s">
        <v>17</v>
      </c>
      <c r="J304" s="27" t="s">
        <v>18</v>
      </c>
      <c r="K304" s="28" t="s">
        <v>19</v>
      </c>
      <c r="L304" s="29" t="s">
        <v>20</v>
      </c>
    </row>
    <row r="305" spans="1:12" ht="13.5" thickBot="1">
      <c r="A305" s="30" t="s">
        <v>21</v>
      </c>
      <c r="B305" s="31"/>
      <c r="C305" s="32"/>
      <c r="D305" s="31" t="s">
        <v>22</v>
      </c>
      <c r="E305" s="33" t="s">
        <v>23</v>
      </c>
      <c r="F305" s="31" t="s">
        <v>24</v>
      </c>
      <c r="G305" s="34" t="s">
        <v>40</v>
      </c>
      <c r="H305" s="35"/>
      <c r="I305" s="36" t="s">
        <v>25</v>
      </c>
      <c r="J305" s="37"/>
      <c r="K305" s="38"/>
      <c r="L305" s="39"/>
    </row>
    <row r="306" spans="1:12" ht="12.75">
      <c r="A306" s="84"/>
      <c r="B306" s="85"/>
      <c r="C306" s="86"/>
      <c r="D306" s="87"/>
      <c r="E306" s="88"/>
      <c r="F306" s="89">
        <f>E306-D306</f>
        <v>0</v>
      </c>
      <c r="G306" s="88"/>
      <c r="H306" s="90">
        <f>IF(F306&gt;0,ROUNDUP(G306/F306,6),0)</f>
        <v>0</v>
      </c>
      <c r="I306" s="91"/>
      <c r="J306" s="92"/>
      <c r="K306" s="93">
        <f>IF(SUM(J306-I306+1)&gt;365,365,SUM(J306-I306+1))</f>
        <v>1</v>
      </c>
      <c r="L306" s="51">
        <f>ROUNDUP(K306*5000*H306/365*20,0)/20</f>
        <v>0</v>
      </c>
    </row>
    <row r="307" spans="1:12" ht="12.75">
      <c r="A307" s="52"/>
      <c r="B307" s="53"/>
      <c r="C307" s="54"/>
      <c r="D307" s="55"/>
      <c r="E307" s="56"/>
      <c r="F307" s="57">
        <f>E307-D307</f>
        <v>0</v>
      </c>
      <c r="G307" s="56"/>
      <c r="H307" s="58">
        <f>IF(F307&gt;0,ROUNDUP(G307/F307,6),0)</f>
        <v>0</v>
      </c>
      <c r="I307" s="59"/>
      <c r="J307" s="60"/>
      <c r="K307" s="94">
        <f>IF(SUM(J307-I307+1)&gt;365,365,SUM(J307-I307+1))</f>
        <v>1</v>
      </c>
      <c r="L307" s="61">
        <f aca="true" t="shared" si="31" ref="L307:L337">ROUNDUP(K307*5000*H307/365*20,0)/20</f>
        <v>0</v>
      </c>
    </row>
    <row r="308" spans="1:12" ht="12.75">
      <c r="A308" s="41"/>
      <c r="B308" s="42"/>
      <c r="C308" s="43"/>
      <c r="D308" s="62"/>
      <c r="E308" s="45"/>
      <c r="F308" s="63">
        <f>E308-D308</f>
        <v>0</v>
      </c>
      <c r="G308" s="45"/>
      <c r="H308" s="47">
        <f>IF(F308&gt;0,ROUNDUP(G308/F308,6),0)</f>
        <v>0</v>
      </c>
      <c r="I308" s="48"/>
      <c r="J308" s="49"/>
      <c r="K308" s="94">
        <f>IF(SUM(J308-I308+1)&gt;365,365,SUM(J308-I308+1))</f>
        <v>1</v>
      </c>
      <c r="L308" s="61">
        <f t="shared" si="31"/>
        <v>0</v>
      </c>
    </row>
    <row r="309" spans="1:12" ht="12.75">
      <c r="A309" s="52"/>
      <c r="B309" s="53"/>
      <c r="C309" s="54"/>
      <c r="D309" s="55"/>
      <c r="E309" s="56"/>
      <c r="F309" s="57">
        <f aca="true" t="shared" si="32" ref="F309:F338">E309-D309</f>
        <v>0</v>
      </c>
      <c r="G309" s="56"/>
      <c r="H309" s="58">
        <f aca="true" t="shared" si="33" ref="H309:H338">IF(F309&gt;0,ROUNDUP(G309/F309,6),0)</f>
        <v>0</v>
      </c>
      <c r="I309" s="59"/>
      <c r="J309" s="60"/>
      <c r="K309" s="94">
        <f aca="true" t="shared" si="34" ref="K309:K338">IF(SUM(J309-I309+1)&gt;365,365,SUM(J309-I309+1))</f>
        <v>1</v>
      </c>
      <c r="L309" s="61">
        <f t="shared" si="31"/>
        <v>0</v>
      </c>
    </row>
    <row r="310" spans="1:12" ht="12.75">
      <c r="A310" s="52"/>
      <c r="B310" s="53"/>
      <c r="C310" s="54"/>
      <c r="D310" s="55"/>
      <c r="E310" s="56"/>
      <c r="F310" s="57">
        <f t="shared" si="32"/>
        <v>0</v>
      </c>
      <c r="G310" s="56"/>
      <c r="H310" s="58">
        <f t="shared" si="33"/>
        <v>0</v>
      </c>
      <c r="I310" s="59"/>
      <c r="J310" s="60"/>
      <c r="K310" s="94">
        <f t="shared" si="34"/>
        <v>1</v>
      </c>
      <c r="L310" s="61">
        <f t="shared" si="31"/>
        <v>0</v>
      </c>
    </row>
    <row r="311" spans="1:12" ht="12.75">
      <c r="A311" s="52"/>
      <c r="B311" s="53"/>
      <c r="C311" s="54"/>
      <c r="D311" s="55"/>
      <c r="E311" s="56"/>
      <c r="F311" s="57">
        <f t="shared" si="32"/>
        <v>0</v>
      </c>
      <c r="G311" s="56"/>
      <c r="H311" s="58">
        <f t="shared" si="33"/>
        <v>0</v>
      </c>
      <c r="I311" s="59"/>
      <c r="J311" s="60"/>
      <c r="K311" s="94">
        <f t="shared" si="34"/>
        <v>1</v>
      </c>
      <c r="L311" s="61">
        <f t="shared" si="31"/>
        <v>0</v>
      </c>
    </row>
    <row r="312" spans="1:12" ht="12.75">
      <c r="A312" s="52"/>
      <c r="B312" s="53"/>
      <c r="C312" s="54"/>
      <c r="D312" s="55"/>
      <c r="E312" s="56"/>
      <c r="F312" s="57">
        <f t="shared" si="32"/>
        <v>0</v>
      </c>
      <c r="G312" s="56"/>
      <c r="H312" s="58">
        <f t="shared" si="33"/>
        <v>0</v>
      </c>
      <c r="I312" s="59"/>
      <c r="J312" s="60"/>
      <c r="K312" s="94">
        <f t="shared" si="34"/>
        <v>1</v>
      </c>
      <c r="L312" s="61">
        <f t="shared" si="31"/>
        <v>0</v>
      </c>
    </row>
    <row r="313" spans="1:12" ht="12.75">
      <c r="A313" s="52"/>
      <c r="B313" s="53"/>
      <c r="C313" s="54"/>
      <c r="D313" s="55"/>
      <c r="E313" s="56"/>
      <c r="F313" s="57">
        <f t="shared" si="32"/>
        <v>0</v>
      </c>
      <c r="G313" s="56"/>
      <c r="H313" s="58">
        <f t="shared" si="33"/>
        <v>0</v>
      </c>
      <c r="I313" s="59"/>
      <c r="J313" s="60"/>
      <c r="K313" s="94">
        <f t="shared" si="34"/>
        <v>1</v>
      </c>
      <c r="L313" s="61">
        <f t="shared" si="31"/>
        <v>0</v>
      </c>
    </row>
    <row r="314" spans="1:12" ht="12.75">
      <c r="A314" s="52"/>
      <c r="B314" s="53"/>
      <c r="C314" s="54"/>
      <c r="D314" s="55"/>
      <c r="E314" s="56"/>
      <c r="F314" s="57">
        <f t="shared" si="32"/>
        <v>0</v>
      </c>
      <c r="G314" s="56"/>
      <c r="H314" s="58">
        <f t="shared" si="33"/>
        <v>0</v>
      </c>
      <c r="I314" s="59"/>
      <c r="J314" s="60"/>
      <c r="K314" s="94">
        <f t="shared" si="34"/>
        <v>1</v>
      </c>
      <c r="L314" s="61">
        <f t="shared" si="31"/>
        <v>0</v>
      </c>
    </row>
    <row r="315" spans="1:12" ht="12.75">
      <c r="A315" s="52"/>
      <c r="B315" s="53"/>
      <c r="C315" s="54"/>
      <c r="D315" s="55"/>
      <c r="E315" s="56"/>
      <c r="F315" s="57">
        <f t="shared" si="32"/>
        <v>0</v>
      </c>
      <c r="G315" s="56"/>
      <c r="H315" s="58">
        <f t="shared" si="33"/>
        <v>0</v>
      </c>
      <c r="I315" s="59"/>
      <c r="J315" s="60"/>
      <c r="K315" s="94">
        <f t="shared" si="34"/>
        <v>1</v>
      </c>
      <c r="L315" s="61">
        <f t="shared" si="31"/>
        <v>0</v>
      </c>
    </row>
    <row r="316" spans="1:12" ht="12.75">
      <c r="A316" s="52"/>
      <c r="B316" s="53"/>
      <c r="C316" s="54"/>
      <c r="D316" s="55"/>
      <c r="E316" s="56"/>
      <c r="F316" s="57">
        <f t="shared" si="32"/>
        <v>0</v>
      </c>
      <c r="G316" s="56"/>
      <c r="H316" s="58">
        <f t="shared" si="33"/>
        <v>0</v>
      </c>
      <c r="I316" s="59"/>
      <c r="J316" s="60"/>
      <c r="K316" s="94">
        <f t="shared" si="34"/>
        <v>1</v>
      </c>
      <c r="L316" s="61">
        <f t="shared" si="31"/>
        <v>0</v>
      </c>
    </row>
    <row r="317" spans="1:12" ht="12.75">
      <c r="A317" s="52"/>
      <c r="B317" s="53"/>
      <c r="C317" s="54"/>
      <c r="D317" s="55"/>
      <c r="E317" s="56"/>
      <c r="F317" s="57">
        <f t="shared" si="32"/>
        <v>0</v>
      </c>
      <c r="G317" s="56"/>
      <c r="H317" s="58">
        <f t="shared" si="33"/>
        <v>0</v>
      </c>
      <c r="I317" s="59"/>
      <c r="J317" s="60"/>
      <c r="K317" s="94">
        <f t="shared" si="34"/>
        <v>1</v>
      </c>
      <c r="L317" s="61">
        <f t="shared" si="31"/>
        <v>0</v>
      </c>
    </row>
    <row r="318" spans="1:12" ht="12.75">
      <c r="A318" s="52"/>
      <c r="B318" s="53"/>
      <c r="C318" s="54"/>
      <c r="D318" s="55"/>
      <c r="E318" s="56"/>
      <c r="F318" s="57">
        <f t="shared" si="32"/>
        <v>0</v>
      </c>
      <c r="G318" s="56"/>
      <c r="H318" s="58">
        <f t="shared" si="33"/>
        <v>0</v>
      </c>
      <c r="I318" s="59"/>
      <c r="J318" s="60"/>
      <c r="K318" s="94">
        <f t="shared" si="34"/>
        <v>1</v>
      </c>
      <c r="L318" s="61">
        <f t="shared" si="31"/>
        <v>0</v>
      </c>
    </row>
    <row r="319" spans="1:12" ht="12.75">
      <c r="A319" s="52"/>
      <c r="B319" s="53"/>
      <c r="C319" s="54"/>
      <c r="D319" s="55"/>
      <c r="E319" s="56"/>
      <c r="F319" s="57">
        <f t="shared" si="32"/>
        <v>0</v>
      </c>
      <c r="G319" s="56"/>
      <c r="H319" s="58">
        <f t="shared" si="33"/>
        <v>0</v>
      </c>
      <c r="I319" s="59"/>
      <c r="J319" s="60"/>
      <c r="K319" s="94">
        <f t="shared" si="34"/>
        <v>1</v>
      </c>
      <c r="L319" s="61">
        <f t="shared" si="31"/>
        <v>0</v>
      </c>
    </row>
    <row r="320" spans="1:12" ht="12.75">
      <c r="A320" s="41"/>
      <c r="B320" s="42"/>
      <c r="C320" s="43"/>
      <c r="D320" s="62"/>
      <c r="E320" s="45"/>
      <c r="F320" s="63">
        <f t="shared" si="32"/>
        <v>0</v>
      </c>
      <c r="G320" s="45"/>
      <c r="H320" s="47">
        <f t="shared" si="33"/>
        <v>0</v>
      </c>
      <c r="I320" s="48"/>
      <c r="J320" s="49"/>
      <c r="K320" s="94">
        <f t="shared" si="34"/>
        <v>1</v>
      </c>
      <c r="L320" s="61">
        <f t="shared" si="31"/>
        <v>0</v>
      </c>
    </row>
    <row r="321" spans="1:12" ht="12.75">
      <c r="A321" s="52"/>
      <c r="B321" s="53"/>
      <c r="C321" s="54"/>
      <c r="D321" s="55"/>
      <c r="E321" s="56"/>
      <c r="F321" s="57">
        <f t="shared" si="32"/>
        <v>0</v>
      </c>
      <c r="G321" s="56"/>
      <c r="H321" s="58">
        <f t="shared" si="33"/>
        <v>0</v>
      </c>
      <c r="I321" s="59"/>
      <c r="J321" s="60"/>
      <c r="K321" s="94">
        <f t="shared" si="34"/>
        <v>1</v>
      </c>
      <c r="L321" s="61">
        <f t="shared" si="31"/>
        <v>0</v>
      </c>
    </row>
    <row r="322" spans="1:12" ht="12.75">
      <c r="A322" s="52"/>
      <c r="B322" s="53"/>
      <c r="C322" s="54"/>
      <c r="D322" s="55"/>
      <c r="E322" s="56"/>
      <c r="F322" s="57">
        <f t="shared" si="32"/>
        <v>0</v>
      </c>
      <c r="G322" s="56"/>
      <c r="H322" s="58">
        <f t="shared" si="33"/>
        <v>0</v>
      </c>
      <c r="I322" s="59"/>
      <c r="J322" s="60"/>
      <c r="K322" s="94">
        <f t="shared" si="34"/>
        <v>1</v>
      </c>
      <c r="L322" s="61">
        <f t="shared" si="31"/>
        <v>0</v>
      </c>
    </row>
    <row r="323" spans="1:12" ht="12.75">
      <c r="A323" s="52"/>
      <c r="B323" s="53"/>
      <c r="C323" s="54"/>
      <c r="D323" s="55"/>
      <c r="E323" s="56"/>
      <c r="F323" s="57">
        <f t="shared" si="32"/>
        <v>0</v>
      </c>
      <c r="G323" s="56"/>
      <c r="H323" s="58">
        <f t="shared" si="33"/>
        <v>0</v>
      </c>
      <c r="I323" s="59"/>
      <c r="J323" s="60"/>
      <c r="K323" s="94">
        <f t="shared" si="34"/>
        <v>1</v>
      </c>
      <c r="L323" s="61">
        <f t="shared" si="31"/>
        <v>0</v>
      </c>
    </row>
    <row r="324" spans="1:12" ht="12.75">
      <c r="A324" s="52"/>
      <c r="B324" s="53"/>
      <c r="C324" s="54"/>
      <c r="D324" s="55"/>
      <c r="E324" s="56"/>
      <c r="F324" s="57">
        <f t="shared" si="32"/>
        <v>0</v>
      </c>
      <c r="G324" s="56"/>
      <c r="H324" s="58">
        <f t="shared" si="33"/>
        <v>0</v>
      </c>
      <c r="I324" s="59"/>
      <c r="J324" s="60"/>
      <c r="K324" s="94">
        <f t="shared" si="34"/>
        <v>1</v>
      </c>
      <c r="L324" s="61">
        <f t="shared" si="31"/>
        <v>0</v>
      </c>
    </row>
    <row r="325" spans="1:12" ht="12.75">
      <c r="A325" s="52"/>
      <c r="B325" s="53"/>
      <c r="C325" s="54"/>
      <c r="D325" s="55"/>
      <c r="E325" s="56"/>
      <c r="F325" s="57">
        <f t="shared" si="32"/>
        <v>0</v>
      </c>
      <c r="G325" s="56"/>
      <c r="H325" s="58">
        <f t="shared" si="33"/>
        <v>0</v>
      </c>
      <c r="I325" s="59"/>
      <c r="J325" s="60"/>
      <c r="K325" s="94">
        <f t="shared" si="34"/>
        <v>1</v>
      </c>
      <c r="L325" s="61">
        <f t="shared" si="31"/>
        <v>0</v>
      </c>
    </row>
    <row r="326" spans="1:12" ht="12.75">
      <c r="A326" s="52"/>
      <c r="B326" s="53"/>
      <c r="C326" s="54"/>
      <c r="D326" s="55"/>
      <c r="E326" s="56"/>
      <c r="F326" s="57">
        <f t="shared" si="32"/>
        <v>0</v>
      </c>
      <c r="G326" s="56"/>
      <c r="H326" s="58">
        <f t="shared" si="33"/>
        <v>0</v>
      </c>
      <c r="I326" s="59"/>
      <c r="J326" s="60"/>
      <c r="K326" s="94">
        <f t="shared" si="34"/>
        <v>1</v>
      </c>
      <c r="L326" s="61">
        <f t="shared" si="31"/>
        <v>0</v>
      </c>
    </row>
    <row r="327" spans="1:12" ht="12.75">
      <c r="A327" s="52"/>
      <c r="B327" s="53"/>
      <c r="C327" s="54"/>
      <c r="D327" s="55"/>
      <c r="E327" s="56"/>
      <c r="F327" s="57">
        <f t="shared" si="32"/>
        <v>0</v>
      </c>
      <c r="G327" s="56"/>
      <c r="H327" s="58">
        <f t="shared" si="33"/>
        <v>0</v>
      </c>
      <c r="I327" s="59"/>
      <c r="J327" s="60"/>
      <c r="K327" s="94">
        <f t="shared" si="34"/>
        <v>1</v>
      </c>
      <c r="L327" s="61">
        <f t="shared" si="31"/>
        <v>0</v>
      </c>
    </row>
    <row r="328" spans="1:12" ht="12.75">
      <c r="A328" s="41"/>
      <c r="B328" s="42"/>
      <c r="C328" s="43"/>
      <c r="D328" s="62"/>
      <c r="E328" s="45"/>
      <c r="F328" s="63">
        <f t="shared" si="32"/>
        <v>0</v>
      </c>
      <c r="G328" s="45"/>
      <c r="H328" s="47">
        <f t="shared" si="33"/>
        <v>0</v>
      </c>
      <c r="I328" s="48"/>
      <c r="J328" s="49"/>
      <c r="K328" s="94">
        <f t="shared" si="34"/>
        <v>1</v>
      </c>
      <c r="L328" s="61">
        <f t="shared" si="31"/>
        <v>0</v>
      </c>
    </row>
    <row r="329" spans="1:12" ht="12.75">
      <c r="A329" s="52"/>
      <c r="B329" s="53"/>
      <c r="C329" s="54"/>
      <c r="D329" s="55"/>
      <c r="E329" s="56"/>
      <c r="F329" s="57">
        <f t="shared" si="32"/>
        <v>0</v>
      </c>
      <c r="G329" s="56"/>
      <c r="H329" s="58">
        <f t="shared" si="33"/>
        <v>0</v>
      </c>
      <c r="I329" s="59"/>
      <c r="J329" s="60"/>
      <c r="K329" s="94">
        <f t="shared" si="34"/>
        <v>1</v>
      </c>
      <c r="L329" s="61">
        <f t="shared" si="31"/>
        <v>0</v>
      </c>
    </row>
    <row r="330" spans="1:12" ht="12.75">
      <c r="A330" s="95"/>
      <c r="B330" s="53"/>
      <c r="C330" s="82"/>
      <c r="D330" s="55"/>
      <c r="E330" s="55"/>
      <c r="F330" s="57">
        <f t="shared" si="32"/>
        <v>0</v>
      </c>
      <c r="G330" s="55"/>
      <c r="H330" s="58">
        <f t="shared" si="33"/>
        <v>0</v>
      </c>
      <c r="I330" s="83"/>
      <c r="J330" s="83"/>
      <c r="K330" s="94">
        <f t="shared" si="34"/>
        <v>1</v>
      </c>
      <c r="L330" s="61">
        <f t="shared" si="31"/>
        <v>0</v>
      </c>
    </row>
    <row r="331" spans="1:12" ht="12.75">
      <c r="A331" s="95"/>
      <c r="B331" s="53"/>
      <c r="C331" s="82"/>
      <c r="D331" s="55"/>
      <c r="E331" s="55"/>
      <c r="F331" s="57">
        <f t="shared" si="32"/>
        <v>0</v>
      </c>
      <c r="G331" s="55"/>
      <c r="H331" s="58">
        <f t="shared" si="33"/>
        <v>0</v>
      </c>
      <c r="I331" s="83"/>
      <c r="J331" s="83"/>
      <c r="K331" s="94">
        <f t="shared" si="34"/>
        <v>1</v>
      </c>
      <c r="L331" s="61">
        <f t="shared" si="31"/>
        <v>0</v>
      </c>
    </row>
    <row r="332" spans="1:12" ht="12.75">
      <c r="A332" s="41"/>
      <c r="B332" s="42"/>
      <c r="C332" s="43"/>
      <c r="D332" s="62"/>
      <c r="E332" s="45"/>
      <c r="F332" s="63">
        <f t="shared" si="32"/>
        <v>0</v>
      </c>
      <c r="G332" s="45"/>
      <c r="H332" s="47">
        <f t="shared" si="33"/>
        <v>0</v>
      </c>
      <c r="I332" s="48"/>
      <c r="J332" s="49"/>
      <c r="K332" s="94">
        <f t="shared" si="34"/>
        <v>1</v>
      </c>
      <c r="L332" s="61">
        <f t="shared" si="31"/>
        <v>0</v>
      </c>
    </row>
    <row r="333" spans="1:12" ht="12.75">
      <c r="A333" s="52"/>
      <c r="B333" s="53"/>
      <c r="C333" s="54"/>
      <c r="D333" s="55"/>
      <c r="E333" s="56"/>
      <c r="F333" s="57">
        <f t="shared" si="32"/>
        <v>0</v>
      </c>
      <c r="G333" s="56"/>
      <c r="H333" s="58">
        <f t="shared" si="33"/>
        <v>0</v>
      </c>
      <c r="I333" s="59"/>
      <c r="J333" s="60"/>
      <c r="K333" s="94">
        <f t="shared" si="34"/>
        <v>1</v>
      </c>
      <c r="L333" s="61">
        <f t="shared" si="31"/>
        <v>0</v>
      </c>
    </row>
    <row r="334" spans="1:12" ht="12.75">
      <c r="A334" s="41"/>
      <c r="B334" s="42"/>
      <c r="C334" s="43"/>
      <c r="D334" s="62"/>
      <c r="E334" s="45"/>
      <c r="F334" s="63">
        <f t="shared" si="32"/>
        <v>0</v>
      </c>
      <c r="G334" s="45"/>
      <c r="H334" s="47">
        <f t="shared" si="33"/>
        <v>0</v>
      </c>
      <c r="I334" s="48"/>
      <c r="J334" s="49"/>
      <c r="K334" s="94">
        <f t="shared" si="34"/>
        <v>1</v>
      </c>
      <c r="L334" s="61">
        <f t="shared" si="31"/>
        <v>0</v>
      </c>
    </row>
    <row r="335" spans="1:12" ht="12.75">
      <c r="A335" s="52"/>
      <c r="B335" s="53"/>
      <c r="C335" s="54"/>
      <c r="D335" s="55"/>
      <c r="E335" s="56"/>
      <c r="F335" s="57">
        <f t="shared" si="32"/>
        <v>0</v>
      </c>
      <c r="G335" s="56"/>
      <c r="H335" s="58">
        <f t="shared" si="33"/>
        <v>0</v>
      </c>
      <c r="I335" s="59"/>
      <c r="J335" s="60"/>
      <c r="K335" s="94">
        <f t="shared" si="34"/>
        <v>1</v>
      </c>
      <c r="L335" s="61">
        <f t="shared" si="31"/>
        <v>0</v>
      </c>
    </row>
    <row r="336" spans="1:12" ht="12.75">
      <c r="A336" s="41"/>
      <c r="B336" s="62"/>
      <c r="C336" s="45"/>
      <c r="D336" s="62"/>
      <c r="E336" s="45"/>
      <c r="F336" s="63">
        <f t="shared" si="32"/>
        <v>0</v>
      </c>
      <c r="G336" s="45"/>
      <c r="H336" s="47">
        <f t="shared" si="33"/>
        <v>0</v>
      </c>
      <c r="I336" s="48"/>
      <c r="J336" s="49"/>
      <c r="K336" s="94">
        <f t="shared" si="34"/>
        <v>1</v>
      </c>
      <c r="L336" s="61">
        <f t="shared" si="31"/>
        <v>0</v>
      </c>
    </row>
    <row r="337" spans="1:12" ht="12.75">
      <c r="A337" s="52"/>
      <c r="B337" s="55"/>
      <c r="C337" s="56"/>
      <c r="D337" s="55"/>
      <c r="E337" s="56"/>
      <c r="F337" s="57">
        <f t="shared" si="32"/>
        <v>0</v>
      </c>
      <c r="G337" s="56"/>
      <c r="H337" s="58">
        <f t="shared" si="33"/>
        <v>0</v>
      </c>
      <c r="I337" s="59"/>
      <c r="J337" s="60"/>
      <c r="K337" s="94">
        <f t="shared" si="34"/>
        <v>1</v>
      </c>
      <c r="L337" s="61">
        <f t="shared" si="31"/>
        <v>0</v>
      </c>
    </row>
    <row r="338" spans="1:12" ht="13.5" thickBot="1">
      <c r="A338" s="64"/>
      <c r="B338" s="65"/>
      <c r="C338" s="66"/>
      <c r="D338" s="65"/>
      <c r="E338" s="66"/>
      <c r="F338" s="67">
        <f t="shared" si="32"/>
        <v>0</v>
      </c>
      <c r="G338" s="66"/>
      <c r="H338" s="68">
        <f t="shared" si="33"/>
        <v>0</v>
      </c>
      <c r="I338" s="69"/>
      <c r="J338" s="70"/>
      <c r="K338" s="96">
        <f t="shared" si="34"/>
        <v>1</v>
      </c>
      <c r="L338" s="72">
        <f>ROUNDUP(K338*5000*H338/365*20,0)/20</f>
        <v>0</v>
      </c>
    </row>
    <row r="340" ht="12.75">
      <c r="L340" s="98">
        <f>SUM(L306:L338)</f>
        <v>0</v>
      </c>
    </row>
    <row r="341" ht="13.5" thickBot="1">
      <c r="A341" s="75" t="s">
        <v>26</v>
      </c>
    </row>
    <row r="342" spans="1:12" ht="13.5" thickBot="1">
      <c r="A342" s="74"/>
      <c r="B342" s="1"/>
      <c r="C342" s="1"/>
      <c r="D342" s="1"/>
      <c r="E342" s="1"/>
      <c r="G342" s="1"/>
      <c r="H342" s="1"/>
      <c r="I342" s="1"/>
      <c r="J342" s="1" t="s">
        <v>2</v>
      </c>
      <c r="K342" s="1"/>
      <c r="L342" s="76">
        <f>L42+L82+L125+L168+L211+L254+L297+L340</f>
        <v>0</v>
      </c>
    </row>
    <row r="343" spans="1:12" ht="12.75">
      <c r="A343" s="74"/>
      <c r="B343" s="1"/>
      <c r="C343" s="1"/>
      <c r="D343" s="1"/>
      <c r="E343" s="1"/>
      <c r="G343" s="1"/>
      <c r="H343" s="1"/>
      <c r="I343" s="1"/>
      <c r="J343" s="1"/>
      <c r="K343" s="1"/>
      <c r="L343" s="101"/>
    </row>
    <row r="344" ht="12.75">
      <c r="A344" s="74"/>
    </row>
    <row r="345" ht="13.5" thickBot="1"/>
    <row r="346" spans="1:12" ht="12.75">
      <c r="A346" s="13" t="s">
        <v>3</v>
      </c>
      <c r="B346" s="14" t="s">
        <v>4</v>
      </c>
      <c r="C346" s="15" t="s">
        <v>5</v>
      </c>
      <c r="D346" s="16" t="s">
        <v>6</v>
      </c>
      <c r="E346" s="17" t="s">
        <v>7</v>
      </c>
      <c r="F346" s="14" t="s">
        <v>8</v>
      </c>
      <c r="G346" s="15" t="s">
        <v>38</v>
      </c>
      <c r="H346" s="14" t="s">
        <v>9</v>
      </c>
      <c r="I346" s="18" t="s">
        <v>10</v>
      </c>
      <c r="J346" s="14"/>
      <c r="K346" s="14" t="s">
        <v>1</v>
      </c>
      <c r="L346" s="19"/>
    </row>
    <row r="347" spans="1:12" ht="12.75">
      <c r="A347" s="21" t="s">
        <v>11</v>
      </c>
      <c r="B347" s="22" t="s">
        <v>12</v>
      </c>
      <c r="C347" s="23"/>
      <c r="D347" s="24" t="s">
        <v>13</v>
      </c>
      <c r="E347" s="24" t="s">
        <v>14</v>
      </c>
      <c r="F347" s="22" t="s">
        <v>15</v>
      </c>
      <c r="G347" s="23" t="s">
        <v>39</v>
      </c>
      <c r="H347" s="25" t="s">
        <v>16</v>
      </c>
      <c r="I347" s="26" t="s">
        <v>17</v>
      </c>
      <c r="J347" s="27" t="s">
        <v>18</v>
      </c>
      <c r="K347" s="28" t="s">
        <v>19</v>
      </c>
      <c r="L347" s="29" t="s">
        <v>20</v>
      </c>
    </row>
    <row r="348" spans="1:12" ht="13.5" thickBot="1">
      <c r="A348" s="30" t="s">
        <v>21</v>
      </c>
      <c r="B348" s="31"/>
      <c r="C348" s="32"/>
      <c r="D348" s="31" t="s">
        <v>22</v>
      </c>
      <c r="E348" s="33" t="s">
        <v>23</v>
      </c>
      <c r="F348" s="31" t="s">
        <v>24</v>
      </c>
      <c r="G348" s="34" t="s">
        <v>40</v>
      </c>
      <c r="H348" s="35"/>
      <c r="I348" s="36" t="s">
        <v>25</v>
      </c>
      <c r="J348" s="37"/>
      <c r="K348" s="38"/>
      <c r="L348" s="39"/>
    </row>
    <row r="349" spans="1:12" ht="12.75">
      <c r="A349" s="84"/>
      <c r="B349" s="85"/>
      <c r="C349" s="86"/>
      <c r="D349" s="87"/>
      <c r="E349" s="88"/>
      <c r="F349" s="89">
        <f>E349-D349</f>
        <v>0</v>
      </c>
      <c r="G349" s="88"/>
      <c r="H349" s="90">
        <f>IF(F349&gt;0,ROUNDUP(G349/F349,6),0)</f>
        <v>0</v>
      </c>
      <c r="I349" s="91"/>
      <c r="J349" s="92"/>
      <c r="K349" s="93">
        <f>IF(SUM(J349-I349+1)&gt;365,365,SUM(J349-I349+1))</f>
        <v>1</v>
      </c>
      <c r="L349" s="51">
        <f>ROUNDUP(K349*5000*H349/365*20,0)/20</f>
        <v>0</v>
      </c>
    </row>
    <row r="350" spans="1:12" ht="12.75">
      <c r="A350" s="52"/>
      <c r="B350" s="53"/>
      <c r="C350" s="54"/>
      <c r="D350" s="55"/>
      <c r="E350" s="56"/>
      <c r="F350" s="57">
        <f>E350-D350</f>
        <v>0</v>
      </c>
      <c r="G350" s="56"/>
      <c r="H350" s="58">
        <f>IF(F350&gt;0,ROUNDUP(G350/F350,6),0)</f>
        <v>0</v>
      </c>
      <c r="I350" s="59"/>
      <c r="J350" s="60"/>
      <c r="K350" s="94">
        <f>IF(SUM(J350-I350+1)&gt;365,365,SUM(J350-I350+1))</f>
        <v>1</v>
      </c>
      <c r="L350" s="61">
        <f aca="true" t="shared" si="35" ref="L350:L380">ROUNDUP(K350*5000*H350/365*20,0)/20</f>
        <v>0</v>
      </c>
    </row>
    <row r="351" spans="1:12" ht="12.75">
      <c r="A351" s="41"/>
      <c r="B351" s="42"/>
      <c r="C351" s="43"/>
      <c r="D351" s="62"/>
      <c r="E351" s="45"/>
      <c r="F351" s="63">
        <f>E351-D351</f>
        <v>0</v>
      </c>
      <c r="G351" s="45"/>
      <c r="H351" s="47">
        <f>IF(F351&gt;0,ROUNDUP(G351/F351,6),0)</f>
        <v>0</v>
      </c>
      <c r="I351" s="48"/>
      <c r="J351" s="49"/>
      <c r="K351" s="94">
        <f>IF(SUM(J351-I351+1)&gt;365,365,SUM(J351-I351+1))</f>
        <v>1</v>
      </c>
      <c r="L351" s="61">
        <f t="shared" si="35"/>
        <v>0</v>
      </c>
    </row>
    <row r="352" spans="1:12" ht="12.75">
      <c r="A352" s="52"/>
      <c r="B352" s="53"/>
      <c r="C352" s="54"/>
      <c r="D352" s="55"/>
      <c r="E352" s="56"/>
      <c r="F352" s="57">
        <f aca="true" t="shared" si="36" ref="F352:F381">E352-D352</f>
        <v>0</v>
      </c>
      <c r="G352" s="56"/>
      <c r="H352" s="58">
        <f aca="true" t="shared" si="37" ref="H352:H381">IF(F352&gt;0,ROUNDUP(G352/F352,6),0)</f>
        <v>0</v>
      </c>
      <c r="I352" s="59"/>
      <c r="J352" s="60"/>
      <c r="K352" s="94">
        <f aca="true" t="shared" si="38" ref="K352:K381">IF(SUM(J352-I352+1)&gt;365,365,SUM(J352-I352+1))</f>
        <v>1</v>
      </c>
      <c r="L352" s="61">
        <f t="shared" si="35"/>
        <v>0</v>
      </c>
    </row>
    <row r="353" spans="1:12" ht="12.75">
      <c r="A353" s="52"/>
      <c r="B353" s="53"/>
      <c r="C353" s="54"/>
      <c r="D353" s="55"/>
      <c r="E353" s="56"/>
      <c r="F353" s="57">
        <f t="shared" si="36"/>
        <v>0</v>
      </c>
      <c r="G353" s="56"/>
      <c r="H353" s="58">
        <f t="shared" si="37"/>
        <v>0</v>
      </c>
      <c r="I353" s="59"/>
      <c r="J353" s="60"/>
      <c r="K353" s="94">
        <f t="shared" si="38"/>
        <v>1</v>
      </c>
      <c r="L353" s="61">
        <f t="shared" si="35"/>
        <v>0</v>
      </c>
    </row>
    <row r="354" spans="1:12" ht="12.75">
      <c r="A354" s="52"/>
      <c r="B354" s="53"/>
      <c r="C354" s="54"/>
      <c r="D354" s="55"/>
      <c r="E354" s="56"/>
      <c r="F354" s="57">
        <f t="shared" si="36"/>
        <v>0</v>
      </c>
      <c r="G354" s="56"/>
      <c r="H354" s="58">
        <f t="shared" si="37"/>
        <v>0</v>
      </c>
      <c r="I354" s="59"/>
      <c r="J354" s="60"/>
      <c r="K354" s="94">
        <f t="shared" si="38"/>
        <v>1</v>
      </c>
      <c r="L354" s="61">
        <f t="shared" si="35"/>
        <v>0</v>
      </c>
    </row>
    <row r="355" spans="1:12" ht="12.75">
      <c r="A355" s="52"/>
      <c r="B355" s="53"/>
      <c r="C355" s="54"/>
      <c r="D355" s="55"/>
      <c r="E355" s="56"/>
      <c r="F355" s="57">
        <f t="shared" si="36"/>
        <v>0</v>
      </c>
      <c r="G355" s="56"/>
      <c r="H355" s="58">
        <f t="shared" si="37"/>
        <v>0</v>
      </c>
      <c r="I355" s="59"/>
      <c r="J355" s="60"/>
      <c r="K355" s="94">
        <f t="shared" si="38"/>
        <v>1</v>
      </c>
      <c r="L355" s="61">
        <f t="shared" si="35"/>
        <v>0</v>
      </c>
    </row>
    <row r="356" spans="1:12" ht="12.75">
      <c r="A356" s="52"/>
      <c r="B356" s="53"/>
      <c r="C356" s="54"/>
      <c r="D356" s="55"/>
      <c r="E356" s="56"/>
      <c r="F356" s="57">
        <f t="shared" si="36"/>
        <v>0</v>
      </c>
      <c r="G356" s="56"/>
      <c r="H356" s="58">
        <f t="shared" si="37"/>
        <v>0</v>
      </c>
      <c r="I356" s="59"/>
      <c r="J356" s="60"/>
      <c r="K356" s="94">
        <f t="shared" si="38"/>
        <v>1</v>
      </c>
      <c r="L356" s="61">
        <f t="shared" si="35"/>
        <v>0</v>
      </c>
    </row>
    <row r="357" spans="1:12" ht="12.75">
      <c r="A357" s="52"/>
      <c r="B357" s="53"/>
      <c r="C357" s="54"/>
      <c r="D357" s="55"/>
      <c r="E357" s="56"/>
      <c r="F357" s="57">
        <f t="shared" si="36"/>
        <v>0</v>
      </c>
      <c r="G357" s="56"/>
      <c r="H357" s="58">
        <f t="shared" si="37"/>
        <v>0</v>
      </c>
      <c r="I357" s="59"/>
      <c r="J357" s="60"/>
      <c r="K357" s="94">
        <f t="shared" si="38"/>
        <v>1</v>
      </c>
      <c r="L357" s="61">
        <f t="shared" si="35"/>
        <v>0</v>
      </c>
    </row>
    <row r="358" spans="1:12" ht="12.75">
      <c r="A358" s="52"/>
      <c r="B358" s="53"/>
      <c r="C358" s="54"/>
      <c r="D358" s="55"/>
      <c r="E358" s="56"/>
      <c r="F358" s="57">
        <f t="shared" si="36"/>
        <v>0</v>
      </c>
      <c r="G358" s="56"/>
      <c r="H358" s="58">
        <f t="shared" si="37"/>
        <v>0</v>
      </c>
      <c r="I358" s="59"/>
      <c r="J358" s="60"/>
      <c r="K358" s="94">
        <f t="shared" si="38"/>
        <v>1</v>
      </c>
      <c r="L358" s="61">
        <f t="shared" si="35"/>
        <v>0</v>
      </c>
    </row>
    <row r="359" spans="1:12" ht="12.75">
      <c r="A359" s="52"/>
      <c r="B359" s="53"/>
      <c r="C359" s="54"/>
      <c r="D359" s="55"/>
      <c r="E359" s="56"/>
      <c r="F359" s="57">
        <f t="shared" si="36"/>
        <v>0</v>
      </c>
      <c r="G359" s="56"/>
      <c r="H359" s="58">
        <f t="shared" si="37"/>
        <v>0</v>
      </c>
      <c r="I359" s="59"/>
      <c r="J359" s="60"/>
      <c r="K359" s="94">
        <f t="shared" si="38"/>
        <v>1</v>
      </c>
      <c r="L359" s="61">
        <f t="shared" si="35"/>
        <v>0</v>
      </c>
    </row>
    <row r="360" spans="1:12" ht="12.75">
      <c r="A360" s="52"/>
      <c r="B360" s="53"/>
      <c r="C360" s="54"/>
      <c r="D360" s="55"/>
      <c r="E360" s="56"/>
      <c r="F360" s="57">
        <f t="shared" si="36"/>
        <v>0</v>
      </c>
      <c r="G360" s="56"/>
      <c r="H360" s="58">
        <f t="shared" si="37"/>
        <v>0</v>
      </c>
      <c r="I360" s="59"/>
      <c r="J360" s="60"/>
      <c r="K360" s="94">
        <f t="shared" si="38"/>
        <v>1</v>
      </c>
      <c r="L360" s="61">
        <f t="shared" si="35"/>
        <v>0</v>
      </c>
    </row>
    <row r="361" spans="1:12" ht="12.75">
      <c r="A361" s="52"/>
      <c r="B361" s="53"/>
      <c r="C361" s="54"/>
      <c r="D361" s="55"/>
      <c r="E361" s="56"/>
      <c r="F361" s="57">
        <f t="shared" si="36"/>
        <v>0</v>
      </c>
      <c r="G361" s="56"/>
      <c r="H361" s="58">
        <f t="shared" si="37"/>
        <v>0</v>
      </c>
      <c r="I361" s="59"/>
      <c r="J361" s="60"/>
      <c r="K361" s="94">
        <f t="shared" si="38"/>
        <v>1</v>
      </c>
      <c r="L361" s="61">
        <f t="shared" si="35"/>
        <v>0</v>
      </c>
    </row>
    <row r="362" spans="1:12" ht="12.75">
      <c r="A362" s="52"/>
      <c r="B362" s="53"/>
      <c r="C362" s="54"/>
      <c r="D362" s="55"/>
      <c r="E362" s="56"/>
      <c r="F362" s="57">
        <f t="shared" si="36"/>
        <v>0</v>
      </c>
      <c r="G362" s="56"/>
      <c r="H362" s="58">
        <f t="shared" si="37"/>
        <v>0</v>
      </c>
      <c r="I362" s="59"/>
      <c r="J362" s="60"/>
      <c r="K362" s="94">
        <f t="shared" si="38"/>
        <v>1</v>
      </c>
      <c r="L362" s="61">
        <f t="shared" si="35"/>
        <v>0</v>
      </c>
    </row>
    <row r="363" spans="1:12" ht="12.75">
      <c r="A363" s="41"/>
      <c r="B363" s="42"/>
      <c r="C363" s="43"/>
      <c r="D363" s="62"/>
      <c r="E363" s="45"/>
      <c r="F363" s="63">
        <f t="shared" si="36"/>
        <v>0</v>
      </c>
      <c r="G363" s="45"/>
      <c r="H363" s="47">
        <f t="shared" si="37"/>
        <v>0</v>
      </c>
      <c r="I363" s="48"/>
      <c r="J363" s="49"/>
      <c r="K363" s="94">
        <f t="shared" si="38"/>
        <v>1</v>
      </c>
      <c r="L363" s="61">
        <f t="shared" si="35"/>
        <v>0</v>
      </c>
    </row>
    <row r="364" spans="1:12" ht="12.75">
      <c r="A364" s="52"/>
      <c r="B364" s="53"/>
      <c r="C364" s="54"/>
      <c r="D364" s="55"/>
      <c r="E364" s="56"/>
      <c r="F364" s="57">
        <f t="shared" si="36"/>
        <v>0</v>
      </c>
      <c r="G364" s="56"/>
      <c r="H364" s="58">
        <f t="shared" si="37"/>
        <v>0</v>
      </c>
      <c r="I364" s="59"/>
      <c r="J364" s="60"/>
      <c r="K364" s="94">
        <f t="shared" si="38"/>
        <v>1</v>
      </c>
      <c r="L364" s="61">
        <f t="shared" si="35"/>
        <v>0</v>
      </c>
    </row>
    <row r="365" spans="1:12" ht="12.75">
      <c r="A365" s="52"/>
      <c r="B365" s="53"/>
      <c r="C365" s="54"/>
      <c r="D365" s="55"/>
      <c r="E365" s="56"/>
      <c r="F365" s="57">
        <f t="shared" si="36"/>
        <v>0</v>
      </c>
      <c r="G365" s="56"/>
      <c r="H365" s="58">
        <f t="shared" si="37"/>
        <v>0</v>
      </c>
      <c r="I365" s="59"/>
      <c r="J365" s="60"/>
      <c r="K365" s="94">
        <f t="shared" si="38"/>
        <v>1</v>
      </c>
      <c r="L365" s="61">
        <f t="shared" si="35"/>
        <v>0</v>
      </c>
    </row>
    <row r="366" spans="1:12" ht="12.75">
      <c r="A366" s="52"/>
      <c r="B366" s="53"/>
      <c r="C366" s="54"/>
      <c r="D366" s="55"/>
      <c r="E366" s="56"/>
      <c r="F366" s="57">
        <f t="shared" si="36"/>
        <v>0</v>
      </c>
      <c r="G366" s="56"/>
      <c r="H366" s="58">
        <f t="shared" si="37"/>
        <v>0</v>
      </c>
      <c r="I366" s="59"/>
      <c r="J366" s="60"/>
      <c r="K366" s="94">
        <f t="shared" si="38"/>
        <v>1</v>
      </c>
      <c r="L366" s="61">
        <f t="shared" si="35"/>
        <v>0</v>
      </c>
    </row>
    <row r="367" spans="1:12" ht="12.75">
      <c r="A367" s="52"/>
      <c r="B367" s="53"/>
      <c r="C367" s="54"/>
      <c r="D367" s="55"/>
      <c r="E367" s="56"/>
      <c r="F367" s="57">
        <f t="shared" si="36"/>
        <v>0</v>
      </c>
      <c r="G367" s="56"/>
      <c r="H367" s="58">
        <f t="shared" si="37"/>
        <v>0</v>
      </c>
      <c r="I367" s="59"/>
      <c r="J367" s="60"/>
      <c r="K367" s="94">
        <f t="shared" si="38"/>
        <v>1</v>
      </c>
      <c r="L367" s="61">
        <f t="shared" si="35"/>
        <v>0</v>
      </c>
    </row>
    <row r="368" spans="1:12" ht="12.75">
      <c r="A368" s="52"/>
      <c r="B368" s="53"/>
      <c r="C368" s="54"/>
      <c r="D368" s="55"/>
      <c r="E368" s="56"/>
      <c r="F368" s="57">
        <f t="shared" si="36"/>
        <v>0</v>
      </c>
      <c r="G368" s="56"/>
      <c r="H368" s="58">
        <f t="shared" si="37"/>
        <v>0</v>
      </c>
      <c r="I368" s="59"/>
      <c r="J368" s="60"/>
      <c r="K368" s="94">
        <f t="shared" si="38"/>
        <v>1</v>
      </c>
      <c r="L368" s="61">
        <f t="shared" si="35"/>
        <v>0</v>
      </c>
    </row>
    <row r="369" spans="1:12" ht="12.75">
      <c r="A369" s="52"/>
      <c r="B369" s="53"/>
      <c r="C369" s="54"/>
      <c r="D369" s="55"/>
      <c r="E369" s="56"/>
      <c r="F369" s="57">
        <f t="shared" si="36"/>
        <v>0</v>
      </c>
      <c r="G369" s="56"/>
      <c r="H369" s="58">
        <f t="shared" si="37"/>
        <v>0</v>
      </c>
      <c r="I369" s="59"/>
      <c r="J369" s="60"/>
      <c r="K369" s="94">
        <f t="shared" si="38"/>
        <v>1</v>
      </c>
      <c r="L369" s="61">
        <f t="shared" si="35"/>
        <v>0</v>
      </c>
    </row>
    <row r="370" spans="1:12" ht="12.75">
      <c r="A370" s="52"/>
      <c r="B370" s="53"/>
      <c r="C370" s="54"/>
      <c r="D370" s="55"/>
      <c r="E370" s="56"/>
      <c r="F370" s="57">
        <f t="shared" si="36"/>
        <v>0</v>
      </c>
      <c r="G370" s="56"/>
      <c r="H370" s="58">
        <f t="shared" si="37"/>
        <v>0</v>
      </c>
      <c r="I370" s="59"/>
      <c r="J370" s="60"/>
      <c r="K370" s="94">
        <f t="shared" si="38"/>
        <v>1</v>
      </c>
      <c r="L370" s="61">
        <f t="shared" si="35"/>
        <v>0</v>
      </c>
    </row>
    <row r="371" spans="1:12" ht="12.75">
      <c r="A371" s="41"/>
      <c r="B371" s="42"/>
      <c r="C371" s="43"/>
      <c r="D371" s="62"/>
      <c r="E371" s="45"/>
      <c r="F371" s="63">
        <f t="shared" si="36"/>
        <v>0</v>
      </c>
      <c r="G371" s="45"/>
      <c r="H371" s="47">
        <f t="shared" si="37"/>
        <v>0</v>
      </c>
      <c r="I371" s="48"/>
      <c r="J371" s="49"/>
      <c r="K371" s="94">
        <f t="shared" si="38"/>
        <v>1</v>
      </c>
      <c r="L371" s="61">
        <f t="shared" si="35"/>
        <v>0</v>
      </c>
    </row>
    <row r="372" spans="1:12" ht="12.75">
      <c r="A372" s="52"/>
      <c r="B372" s="53"/>
      <c r="C372" s="54"/>
      <c r="D372" s="55"/>
      <c r="E372" s="56"/>
      <c r="F372" s="57">
        <f t="shared" si="36"/>
        <v>0</v>
      </c>
      <c r="G372" s="56"/>
      <c r="H372" s="58">
        <f t="shared" si="37"/>
        <v>0</v>
      </c>
      <c r="I372" s="59"/>
      <c r="J372" s="60"/>
      <c r="K372" s="94">
        <f t="shared" si="38"/>
        <v>1</v>
      </c>
      <c r="L372" s="61">
        <f t="shared" si="35"/>
        <v>0</v>
      </c>
    </row>
    <row r="373" spans="1:12" ht="12.75">
      <c r="A373" s="95"/>
      <c r="B373" s="53"/>
      <c r="C373" s="82"/>
      <c r="D373" s="55"/>
      <c r="E373" s="55"/>
      <c r="F373" s="57">
        <f t="shared" si="36"/>
        <v>0</v>
      </c>
      <c r="G373" s="55"/>
      <c r="H373" s="58">
        <f t="shared" si="37"/>
        <v>0</v>
      </c>
      <c r="I373" s="83"/>
      <c r="J373" s="83"/>
      <c r="K373" s="94">
        <f t="shared" si="38"/>
        <v>1</v>
      </c>
      <c r="L373" s="61">
        <f t="shared" si="35"/>
        <v>0</v>
      </c>
    </row>
    <row r="374" spans="1:12" ht="12.75">
      <c r="A374" s="95"/>
      <c r="B374" s="53"/>
      <c r="C374" s="82"/>
      <c r="D374" s="55"/>
      <c r="E374" s="55"/>
      <c r="F374" s="57">
        <f t="shared" si="36"/>
        <v>0</v>
      </c>
      <c r="G374" s="55"/>
      <c r="H374" s="58">
        <f t="shared" si="37"/>
        <v>0</v>
      </c>
      <c r="I374" s="83"/>
      <c r="J374" s="83"/>
      <c r="K374" s="94">
        <f t="shared" si="38"/>
        <v>1</v>
      </c>
      <c r="L374" s="61">
        <f t="shared" si="35"/>
        <v>0</v>
      </c>
    </row>
    <row r="375" spans="1:12" ht="12.75">
      <c r="A375" s="41"/>
      <c r="B375" s="42"/>
      <c r="C375" s="43"/>
      <c r="D375" s="62"/>
      <c r="E375" s="45"/>
      <c r="F375" s="63">
        <f t="shared" si="36"/>
        <v>0</v>
      </c>
      <c r="G375" s="45"/>
      <c r="H375" s="47">
        <f t="shared" si="37"/>
        <v>0</v>
      </c>
      <c r="I375" s="48"/>
      <c r="J375" s="49"/>
      <c r="K375" s="94">
        <f t="shared" si="38"/>
        <v>1</v>
      </c>
      <c r="L375" s="61">
        <f t="shared" si="35"/>
        <v>0</v>
      </c>
    </row>
    <row r="376" spans="1:12" ht="12.75">
      <c r="A376" s="52"/>
      <c r="B376" s="53"/>
      <c r="C376" s="54"/>
      <c r="D376" s="55"/>
      <c r="E376" s="56"/>
      <c r="F376" s="57">
        <f t="shared" si="36"/>
        <v>0</v>
      </c>
      <c r="G376" s="56"/>
      <c r="H376" s="58">
        <f t="shared" si="37"/>
        <v>0</v>
      </c>
      <c r="I376" s="59"/>
      <c r="J376" s="60"/>
      <c r="K376" s="94">
        <f t="shared" si="38"/>
        <v>1</v>
      </c>
      <c r="L376" s="61">
        <f t="shared" si="35"/>
        <v>0</v>
      </c>
    </row>
    <row r="377" spans="1:12" ht="12.75">
      <c r="A377" s="41"/>
      <c r="B377" s="42"/>
      <c r="C377" s="43"/>
      <c r="D377" s="62"/>
      <c r="E377" s="45"/>
      <c r="F377" s="63">
        <f t="shared" si="36"/>
        <v>0</v>
      </c>
      <c r="G377" s="45"/>
      <c r="H377" s="47">
        <f t="shared" si="37"/>
        <v>0</v>
      </c>
      <c r="I377" s="48"/>
      <c r="J377" s="49"/>
      <c r="K377" s="94">
        <f t="shared" si="38"/>
        <v>1</v>
      </c>
      <c r="L377" s="61">
        <f t="shared" si="35"/>
        <v>0</v>
      </c>
    </row>
    <row r="378" spans="1:12" ht="12.75">
      <c r="A378" s="52"/>
      <c r="B378" s="53"/>
      <c r="C378" s="54"/>
      <c r="D378" s="55"/>
      <c r="E378" s="56"/>
      <c r="F378" s="57">
        <f t="shared" si="36"/>
        <v>0</v>
      </c>
      <c r="G378" s="56"/>
      <c r="H378" s="58">
        <f t="shared" si="37"/>
        <v>0</v>
      </c>
      <c r="I378" s="59"/>
      <c r="J378" s="60"/>
      <c r="K378" s="94">
        <f t="shared" si="38"/>
        <v>1</v>
      </c>
      <c r="L378" s="61">
        <f t="shared" si="35"/>
        <v>0</v>
      </c>
    </row>
    <row r="379" spans="1:12" ht="12.75">
      <c r="A379" s="41"/>
      <c r="B379" s="62"/>
      <c r="C379" s="45"/>
      <c r="D379" s="62"/>
      <c r="E379" s="45"/>
      <c r="F379" s="63">
        <f t="shared" si="36"/>
        <v>0</v>
      </c>
      <c r="G379" s="45"/>
      <c r="H379" s="47">
        <f t="shared" si="37"/>
        <v>0</v>
      </c>
      <c r="I379" s="48"/>
      <c r="J379" s="49"/>
      <c r="K379" s="94">
        <f t="shared" si="38"/>
        <v>1</v>
      </c>
      <c r="L379" s="61">
        <f t="shared" si="35"/>
        <v>0</v>
      </c>
    </row>
    <row r="380" spans="1:12" ht="12.75">
      <c r="A380" s="52"/>
      <c r="B380" s="55"/>
      <c r="C380" s="56"/>
      <c r="D380" s="55"/>
      <c r="E380" s="56"/>
      <c r="F380" s="57">
        <f t="shared" si="36"/>
        <v>0</v>
      </c>
      <c r="G380" s="56"/>
      <c r="H380" s="58">
        <f t="shared" si="37"/>
        <v>0</v>
      </c>
      <c r="I380" s="59"/>
      <c r="J380" s="60"/>
      <c r="K380" s="94">
        <f t="shared" si="38"/>
        <v>1</v>
      </c>
      <c r="L380" s="61">
        <f t="shared" si="35"/>
        <v>0</v>
      </c>
    </row>
    <row r="381" spans="1:12" ht="13.5" thickBot="1">
      <c r="A381" s="64"/>
      <c r="B381" s="65"/>
      <c r="C381" s="66"/>
      <c r="D381" s="65"/>
      <c r="E381" s="66"/>
      <c r="F381" s="67">
        <f t="shared" si="36"/>
        <v>0</v>
      </c>
      <c r="G381" s="66"/>
      <c r="H381" s="68">
        <f t="shared" si="37"/>
        <v>0</v>
      </c>
      <c r="I381" s="69"/>
      <c r="J381" s="70"/>
      <c r="K381" s="96">
        <f t="shared" si="38"/>
        <v>1</v>
      </c>
      <c r="L381" s="72">
        <f>ROUNDUP(K381*5000*H381/365*20,0)/20</f>
        <v>0</v>
      </c>
    </row>
    <row r="383" ht="12.75">
      <c r="L383" s="98">
        <f>SUM(L349:L381)</f>
        <v>0</v>
      </c>
    </row>
    <row r="384" ht="13.5" thickBot="1">
      <c r="A384" s="75" t="s">
        <v>26</v>
      </c>
    </row>
    <row r="385" spans="1:12" ht="13.5" thickBot="1">
      <c r="A385" s="74"/>
      <c r="B385" s="1"/>
      <c r="C385" s="1"/>
      <c r="D385" s="1"/>
      <c r="E385" s="1"/>
      <c r="G385" s="1"/>
      <c r="H385" s="1"/>
      <c r="I385" s="1"/>
      <c r="J385" s="1" t="s">
        <v>2</v>
      </c>
      <c r="K385" s="1"/>
      <c r="L385" s="76">
        <f>L42+L82+L125+L168+L211+L254+L297+L340+L383</f>
        <v>0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EZV</cp:lastModifiedBy>
  <cp:lastPrinted>2018-01-05T12:16:51Z</cp:lastPrinted>
  <dcterms:created xsi:type="dcterms:W3CDTF">2008-09-30T05:16:56Z</dcterms:created>
  <dcterms:modified xsi:type="dcterms:W3CDTF">2021-12-07T14:33:14Z</dcterms:modified>
  <cp:category/>
  <cp:version/>
  <cp:contentType/>
  <cp:contentStatus/>
</cp:coreProperties>
</file>